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firstSheet="10" activeTab="17"/>
  </bookViews>
  <sheets>
    <sheet name="Титульный лист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Расчет выручки" sheetId="7" r:id="rId7"/>
    <sheet name="Расходы на приобретаемое тепло" sheetId="8" r:id="rId8"/>
    <sheet name="Расходы на топливо" sheetId="9" r:id="rId9"/>
    <sheet name="Расчет эффектиности работы" sheetId="10" r:id="rId10"/>
    <sheet name="Расчет расходов на топливо" sheetId="11" r:id="rId11"/>
    <sheet name="Расчет зарплаты" sheetId="12" r:id="rId12"/>
    <sheet name="Расчет услуг пр. хр-ра" sheetId="13" r:id="rId13"/>
    <sheet name="Форма 7-1" sheetId="14" r:id="rId14"/>
    <sheet name="Форма 7-2" sheetId="15" r:id="rId15"/>
    <sheet name="Форма 7-3" sheetId="16" r:id="rId16"/>
    <sheet name="Форма 8" sheetId="17" r:id="rId17"/>
    <sheet name="Форма 9" sheetId="18" r:id="rId18"/>
    <sheet name="Форма 10" sheetId="19" r:id="rId19"/>
  </sheets>
  <calcPr calcId="125725"/>
</workbook>
</file>

<file path=xl/calcChain.xml><?xml version="1.0" encoding="utf-8"?>
<calcChain xmlns="http://schemas.openxmlformats.org/spreadsheetml/2006/main">
  <c r="B11" i="6"/>
  <c r="D61" i="5"/>
  <c r="D59"/>
  <c r="D14"/>
  <c r="N19" i="10" l="1"/>
  <c r="M19"/>
  <c r="L19"/>
  <c r="K19"/>
  <c r="J19"/>
  <c r="I19"/>
  <c r="H19"/>
  <c r="G19"/>
  <c r="F19"/>
  <c r="E19"/>
  <c r="D19"/>
  <c r="C19"/>
  <c r="O19" s="1"/>
  <c r="N15"/>
  <c r="M15"/>
  <c r="L15"/>
  <c r="K15"/>
  <c r="J15"/>
  <c r="I15"/>
  <c r="H15"/>
  <c r="G15"/>
  <c r="F15"/>
  <c r="E15"/>
  <c r="D15"/>
  <c r="C15"/>
  <c r="O15" s="1"/>
  <c r="F11" i="12" l="1"/>
  <c r="F12" s="1"/>
  <c r="P10" i="10"/>
  <c r="Q10"/>
  <c r="P9"/>
  <c r="P8"/>
  <c r="P7"/>
  <c r="H20" i="8"/>
  <c r="D20"/>
  <c r="C12" i="7"/>
  <c r="B12"/>
  <c r="Q7" i="10" l="1"/>
  <c r="Q9"/>
  <c r="F13" i="12"/>
  <c r="P19" i="10"/>
  <c r="Q8"/>
  <c r="P15"/>
  <c r="F20" i="8"/>
  <c r="E20"/>
  <c r="Q15" i="10" l="1"/>
  <c r="Q19"/>
</calcChain>
</file>

<file path=xl/comments1.xml><?xml version="1.0" encoding="utf-8"?>
<comments xmlns="http://schemas.openxmlformats.org/spreadsheetml/2006/main">
  <authors>
    <author>ABC</author>
  </authors>
  <commentList>
    <comment ref="B26" authorId="0">
      <text>
        <r>
          <rPr>
            <b/>
            <sz val="8"/>
            <color rgb="FF000000"/>
            <rFont val="Arial"/>
            <family val="2"/>
            <charset val="204"/>
          </rPr>
          <t xml:space="preserve">тест:
</t>
        </r>
      </text>
    </comment>
  </commentList>
</comments>
</file>

<file path=xl/sharedStrings.xml><?xml version="1.0" encoding="utf-8"?>
<sst xmlns="http://schemas.openxmlformats.org/spreadsheetml/2006/main" count="858" uniqueCount="530">
  <si>
    <t>ФОРМЫ</t>
  </si>
  <si>
    <t>раскрытия  информации  по  производству</t>
  </si>
  <si>
    <t>тепловой  энергии  газовой котельной</t>
  </si>
  <si>
    <t>"Южно - Уральский  государственный</t>
  </si>
  <si>
    <t>университет"</t>
  </si>
  <si>
    <t xml:space="preserve">(национальный  исследовательский  </t>
  </si>
  <si>
    <t>университет)</t>
  </si>
  <si>
    <t>г. Челябинск</t>
  </si>
  <si>
    <t>за  2016  год</t>
  </si>
  <si>
    <t>и плановых показателях на 2017 год</t>
  </si>
  <si>
    <t>высшего  образования</t>
  </si>
  <si>
    <t xml:space="preserve">  образовательное  учреждение</t>
  </si>
  <si>
    <t>Федеральное  государственное  автономное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</si>
  <si>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</si>
  <si>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</si>
  <si>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</si>
  <si>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</si>
  <si>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</si>
  <si>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</si>
  <si>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</si>
  <si>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</si>
  <si>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</si>
  <si>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</si>
  <si>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Министерства тарифного регулирования и энергетики Челябинской области</t>
  </si>
  <si>
    <t>Период действия принятого тарифа</t>
  </si>
  <si>
    <t>на 2016-2018 годы</t>
  </si>
  <si>
    <t>Источник опубликования</t>
  </si>
  <si>
    <t>сайт  http:/www.tarif74.ru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</si>
  <si>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</si>
  <si>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</si>
  <si>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</si>
  <si>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</si>
  <si>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</si>
  <si>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</si>
  <si>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</si>
  <si>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</si>
  <si>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</si>
  <si>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</si>
  <si>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</si>
  <si>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</si>
  <si>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</si>
  <si>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</si>
  <si>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</si>
  <si>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</si>
  <si>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</si>
  <si>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</si>
  <si>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</si>
  <si>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</si>
  <si>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</si>
  <si>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</si>
  <si>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</si>
  <si>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</si>
  <si>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</si>
  <si>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</si>
  <si>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Форма 2. Информация о тарифе на услуги по вырабатанной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</si>
  <si>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</si>
  <si>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</si>
  <si>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</si>
  <si>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</si>
  <si>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сайт  http;/www.tarif74.ru</t>
  </si>
  <si>
    <t>Наименование</t>
  </si>
  <si>
    <t>Показатель</t>
  </si>
  <si>
    <t>Тариф на услуги по вырабатанной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</si>
  <si>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</si>
  <si>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</si>
  <si>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</si>
  <si>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</si>
  <si>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</si>
  <si>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</si>
  <si>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</si>
  <si>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</si>
  <si>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t xml:space="preserve">                                    Не принимался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</si>
  <si>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</si>
  <si>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</si>
  <si>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Не принимался</t>
  </si>
  <si>
    <t xml:space="preserve">Форма 4. Информация о плановых затратах регулируемой организации  </t>
  </si>
  <si>
    <t>Плановый период</t>
  </si>
  <si>
    <t>2016год</t>
  </si>
  <si>
    <t>Вид деятельности организации (производство, передача и сбыт тепловой энергии)</t>
  </si>
  <si>
    <t>Производство 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</si>
  <si>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</si>
  <si>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</si>
  <si>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</si>
  <si>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</si>
  <si>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</si>
  <si>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</si>
  <si>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</si>
  <si>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</si>
  <si>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</si>
  <si>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</si>
  <si>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</si>
  <si>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</si>
  <si>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</si>
  <si>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</si>
  <si>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</si>
  <si>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</si>
  <si>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</si>
  <si>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</si>
  <si>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</si>
  <si>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</si>
  <si>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</si>
  <si>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</si>
  <si>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</si>
  <si>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</si>
  <si>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</si>
  <si>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</si>
  <si>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</si>
  <si>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</si>
  <si>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</si>
  <si>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</si>
  <si>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</si>
  <si>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</si>
  <si>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</si>
  <si>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</si>
  <si>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</si>
  <si>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</si>
  <si>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</si>
  <si>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</si>
  <si>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</si>
  <si>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</si>
  <si>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</si>
  <si>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</si>
  <si>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</si>
  <si>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</si>
  <si>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</si>
  <si>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</si>
  <si>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</si>
  <si>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</si>
  <si>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</si>
  <si>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</si>
  <si>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расходы на оплату труда и отчисления на социальные нужды 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</si>
  <si>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</si>
  <si>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</si>
  <si>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</si>
  <si>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</si>
  <si>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</si>
  <si>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</si>
  <si>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</si>
  <si>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</si>
  <si>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</si>
  <si>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</si>
  <si>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</si>
  <si>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</si>
  <si>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</si>
  <si>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</si>
  <si>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</si>
  <si>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</si>
  <si>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</si>
  <si>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</si>
  <si>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</si>
  <si>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</si>
  <si>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</si>
  <si>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</si>
  <si>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</si>
  <si>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</si>
  <si>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</si>
  <si>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</si>
  <si>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</si>
  <si>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</si>
  <si>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</si>
  <si>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</si>
  <si>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</si>
  <si>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</si>
  <si>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</si>
  <si>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</si>
  <si>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</si>
  <si>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</si>
  <si>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</si>
  <si>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</si>
  <si>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</si>
  <si>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</si>
  <si>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</si>
  <si>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</si>
  <si>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</si>
  <si>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1 с  тремя котлами ЗИОСАБ-3000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</si>
  <si>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</si>
  <si>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</si>
  <si>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</si>
  <si>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</si>
  <si>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</si>
  <si>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</si>
  <si>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</si>
  <si>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</si>
  <si>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</si>
  <si>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</si>
  <si>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</si>
  <si>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</si>
  <si>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</si>
  <si>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</si>
  <si>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</si>
  <si>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</si>
  <si>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</si>
  <si>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</si>
  <si>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</si>
  <si>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производство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</si>
  <si>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</si>
  <si>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</si>
  <si>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</si>
  <si>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</si>
  <si>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</si>
  <si>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</si>
  <si>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объем приобретения (тыс.кВт)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</si>
  <si>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</si>
  <si>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</si>
  <si>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</si>
  <si>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</si>
  <si>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</si>
  <si>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-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</si>
  <si>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</si>
  <si>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</si>
  <si>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</si>
  <si>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</si>
  <si>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</si>
  <si>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</si>
  <si>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</si>
  <si>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инвестиционной программы нет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</si>
  <si>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</si>
  <si>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</si>
  <si>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</si>
  <si>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бухгалтерская отчетность не публикуется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</si>
  <si>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</si>
  <si>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</si>
  <si>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</si>
  <si>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</si>
  <si>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</si>
  <si>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</si>
  <si>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</si>
  <si>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</si>
  <si>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</si>
  <si>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</si>
  <si>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</si>
  <si>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</si>
  <si>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</si>
  <si>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</si>
  <si>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</si>
  <si>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</si>
  <si>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</si>
  <si>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</si>
  <si>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</si>
  <si>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</si>
  <si>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</si>
  <si>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за 2016 год</t>
  </si>
  <si>
    <t>Арендатор</t>
  </si>
  <si>
    <t>Сумма без НДС (руб.)</t>
  </si>
  <si>
    <t>Сумма с учетом НДС (руб.)</t>
  </si>
  <si>
    <t>ИТОГО</t>
  </si>
  <si>
    <t>Выручка за 2016 год</t>
  </si>
  <si>
    <t>ФГАОУ  ВО  "ЮУрГУ" (НИУ)</t>
  </si>
  <si>
    <t>Расходы на покупаемую тепловую энергию</t>
  </si>
  <si>
    <t>МУП "Челябинские коммунальные тепловые сети" (теплоэнергия)</t>
  </si>
  <si>
    <t>№ п/п</t>
  </si>
  <si>
    <t>Номер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</si>
  <si>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</si>
  <si>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</si>
  <si>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</si>
  <si>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</si>
  <si>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</si>
  <si>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</si>
  <si>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Итого</t>
  </si>
  <si>
    <t>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</si>
  <si>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</si>
  <si>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</si>
  <si>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</si>
  <si>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</si>
  <si>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</si>
  <si>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</si>
  <si>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</si>
  <si>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</si>
  <si>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</si>
  <si>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</si>
  <si>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</si>
  <si>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</si>
  <si>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</si>
  <si>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</si>
  <si>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</si>
  <si>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</si>
  <si>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</si>
  <si>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</si>
  <si>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</si>
  <si>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</si>
  <si>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</si>
  <si>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</si>
  <si>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</si>
  <si>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</si>
  <si>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</si>
  <si>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</si>
  <si>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</si>
  <si>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</si>
  <si>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</si>
  <si>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</si>
  <si>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</si>
  <si>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</si>
  <si>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</si>
  <si>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</si>
  <si>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</si>
  <si>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</si>
  <si>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</si>
  <si>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</si>
  <si>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</si>
  <si>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</si>
  <si>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</si>
  <si>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</si>
  <si>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</si>
  <si>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</si>
  <si>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</si>
  <si>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</si>
  <si>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</si>
  <si>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</si>
  <si>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</si>
  <si>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</si>
  <si>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</si>
  <si>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</si>
  <si>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</si>
  <si>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</si>
  <si>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по 28.01</t>
  </si>
  <si>
    <t>по  28.02</t>
  </si>
  <si>
    <t>по 28.03.</t>
  </si>
  <si>
    <t>по 28.04</t>
  </si>
  <si>
    <t>по 28.05</t>
  </si>
  <si>
    <t>по 28.06</t>
  </si>
  <si>
    <t>Останов</t>
  </si>
  <si>
    <t>по 30.08</t>
  </si>
  <si>
    <t>по 28.09</t>
  </si>
  <si>
    <t>по 28.10</t>
  </si>
  <si>
    <t>по 28.11</t>
  </si>
  <si>
    <t>по 28.12</t>
  </si>
  <si>
    <t>Энергия выробатанная котельной</t>
  </si>
  <si>
    <t>Мвт</t>
  </si>
  <si>
    <t>Гкал</t>
  </si>
  <si>
    <t>Подпитка (вода)</t>
  </si>
  <si>
    <t>м3</t>
  </si>
  <si>
    <t>Электропотребление</t>
  </si>
  <si>
    <t>квт</t>
  </si>
  <si>
    <t>Наработка</t>
  </si>
  <si>
    <t>Час</t>
  </si>
  <si>
    <t>Тариф на э/энергию  (нерегулир) (без НДС)</t>
  </si>
  <si>
    <t>руб/КВТ.ч</t>
  </si>
  <si>
    <t>Расходы на э/энергию за 2013 (с учетом НДС 18%)</t>
  </si>
  <si>
    <t>руб</t>
  </si>
  <si>
    <t>Тариф на водоснабжение  и водотведение (без НДС)</t>
  </si>
  <si>
    <t>руб/ м3</t>
  </si>
  <si>
    <t>Тариф на водоотведение (без НДС)</t>
  </si>
  <si>
    <t>Расходы на водоснабжение (с учетом НДС 18%)</t>
  </si>
  <si>
    <t>Расчет эффективности работы газовой котельной   в  2016 году</t>
  </si>
  <si>
    <t>ООО "НОВАТЭК-Челябинск" (газ природный)</t>
  </si>
  <si>
    <t>Сумма без НДС</t>
  </si>
  <si>
    <t>Стоимость с учетом налога</t>
  </si>
  <si>
    <t>Тариф за единицу (тыс. м3)</t>
  </si>
  <si>
    <t>Количество потреб газа (тыс.м3)</t>
  </si>
  <si>
    <t>ООО "Челябинскгоргаз" (услуги по транспортировке газ природный)</t>
  </si>
  <si>
    <t>Тариф (т. м3)</t>
  </si>
  <si>
    <t>Расходы на топливо 2016 год</t>
  </si>
  <si>
    <t>Всего за 2016</t>
  </si>
  <si>
    <t>Ф.И.О.</t>
  </si>
  <si>
    <t>Место работы</t>
  </si>
  <si>
    <t>Должность</t>
  </si>
  <si>
    <t>Количество ставок</t>
  </si>
  <si>
    <t>Начислено</t>
  </si>
  <si>
    <t>Итого расходы на оплату труда</t>
  </si>
  <si>
    <t>Отчисления на социальные нужды</t>
  </si>
  <si>
    <t>Всего</t>
  </si>
  <si>
    <t>Расходы на оплату труда и отчисления на социальные нужды основного производственного персонала за 2016 год</t>
  </si>
  <si>
    <t>Заработная плата  2016 год</t>
  </si>
  <si>
    <t>Поставщик</t>
  </si>
  <si>
    <t>Документ</t>
  </si>
  <si>
    <t>Сумма (руб.)</t>
  </si>
  <si>
    <t>Примечание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</si>
  <si>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</si>
  <si>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</si>
  <si>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Инвестиционная программа на 2015 год отсутствует.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</si>
  <si>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</si>
  <si>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</si>
  <si>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</si>
  <si>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</si>
  <si>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</si>
  <si>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</si>
  <si>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</si>
  <si>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</si>
  <si>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</si>
  <si>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</si>
  <si>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</si>
  <si>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</si>
  <si>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</si>
  <si>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</si>
  <si>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2016</t>
    </r>
    <r>
      <rPr>
        <sz val="11"/>
        <color theme="1"/>
        <rFont val="Calibri"/>
        <family val="2"/>
        <charset val="204"/>
        <scheme val="minor"/>
      </rPr>
      <t>__год, тыс. руб.</t>
    </r>
  </si>
  <si>
    <t>Форма 7 - продолжение</t>
  </si>
  <si>
    <t>5.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</si>
  <si>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</si>
  <si>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</si>
  <si>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</si>
  <si>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</si>
  <si>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</si>
  <si>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</si>
  <si>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</si>
  <si>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</si>
  <si>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</si>
  <si>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</si>
  <si>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</si>
  <si>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</si>
  <si>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</si>
  <si>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</si>
  <si>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</si>
  <si>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</si>
  <si>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</si>
  <si>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</si>
  <si>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</si>
  <si>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</si>
  <si>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</si>
  <si>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</si>
  <si>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</si>
  <si>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</si>
  <si>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</si>
  <si>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</si>
  <si>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</si>
  <si>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</si>
  <si>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</si>
  <si>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Инвестиционная программа на 2016 год отсутствует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</si>
  <si>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</si>
  <si>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</si>
  <si>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</si>
  <si>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</si>
  <si>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</si>
  <si>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</si>
  <si>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</si>
  <si>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</si>
  <si>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</si>
  <si>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В течение ______</t>
    </r>
    <r>
      <rPr>
        <u/>
        <sz val="12"/>
        <color indexed="8"/>
        <rFont val="Times New Roman"/>
        <family val="1"/>
        <charset val="204"/>
      </rPr>
      <t>2016</t>
    </r>
    <r>
      <rPr>
        <sz val="12"/>
        <color indexed="8"/>
        <rFont val="Times New Roman"/>
        <family val="1"/>
        <charset val="204"/>
      </rPr>
      <t>__________года</t>
    </r>
  </si>
  <si>
    <r>
      <t>Утверждено на _____</t>
    </r>
    <r>
      <rPr>
        <u/>
        <sz val="12"/>
        <color indexed="8"/>
        <rFont val="Times New Roman"/>
        <family val="1"/>
        <charset val="204"/>
      </rPr>
      <t>2016</t>
    </r>
    <r>
      <rPr>
        <sz val="12"/>
        <color indexed="8"/>
        <rFont val="Times New Roman"/>
        <family val="1"/>
        <charset val="204"/>
      </rPr>
      <t>____год</t>
    </r>
  </si>
  <si>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</si>
  <si>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</si>
  <si>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</si>
  <si>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нет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</si>
  <si>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</si>
  <si>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</si>
  <si>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</si>
  <si>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1. раскрывается регулируемой организацией ежеквартально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</si>
  <si>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</si>
  <si>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2016 год</t>
  </si>
  <si>
    <t>2.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</si>
  <si>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</si>
  <si>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</si>
  <si>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</si>
  <si>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Копии договоров поставки тепловой энергии и оказание услуг в сфере теплоснабжения смотри Приложение № 1 к раскрываемой информации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</si>
  <si>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</si>
  <si>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</si>
  <si>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</si>
  <si>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</si>
  <si>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</si>
  <si>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</si>
  <si>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</si>
  <si>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</si>
  <si>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</si>
  <si>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</si>
  <si>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</si>
  <si>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</si>
  <si>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r>
      <t>6. Использование инвестиционных средств за _______</t>
    </r>
    <r>
      <rPr>
        <b/>
        <u/>
        <sz val="14"/>
        <color indexed="8"/>
        <rFont val="Times New Roman"/>
        <family val="1"/>
        <charset val="204"/>
      </rPr>
      <t>2016</t>
    </r>
    <r>
      <rPr>
        <b/>
        <sz val="14"/>
        <color indexed="8"/>
        <rFont val="Times New Roman"/>
        <family val="1"/>
        <charset val="204"/>
      </rPr>
      <t>________год</t>
    </r>
  </si>
  <si>
    <t xml:space="preserve">                     Одноставочный тариф на тепловую энергию, с 01 января по 30 июня 2016 г. - 785,01 руб/Гкал, с 01 июля по  31 декабря 2016 г. - 812,33 руб/Гкал,      с 01 января по 30 июня 2017 г. - 812,33 руб/Гкал, с 01 июля по  31 декабря 2017 г. - 797,97 руб/Гкал,   с 01 января по 30 июня 2018 г. - 841,32 руб/Гкал, с 01 июля по  31 декабря 2018 г. - 870,58 руб/Гкал,</t>
  </si>
  <si>
    <t>Постановление  Министерства тарифного регулирования и энергетики Челябинской области" № 60/66  от  09  декабря  2016 года</t>
  </si>
  <si>
    <t>с 01.01.16 по 30.06.16 - 785,01 руб/Гкал, с 01.07.16 по 31.12.16 - 812,33 руб/Гкал, с 01.01.16 по 30.06.17 - 812,33 руб/Гкал, с 01.07.17 по 31.12.17 - 797,97 руб/Гкал, с 01.01.18 по 30.06.18 - 841,32 руб/Гкал, с 01.07.18 по 31.12.18 - 870,58 руб/Гкал,</t>
  </si>
  <si>
    <t>ООО "Инновационный центр"</t>
  </si>
  <si>
    <t>ООО "Пэтриот"</t>
  </si>
  <si>
    <t>ООО "ИСТиС-Тур"</t>
  </si>
  <si>
    <t>0873/002528</t>
  </si>
  <si>
    <t>0873/009830</t>
  </si>
  <si>
    <t>0873/019209</t>
  </si>
  <si>
    <t>0873/027657</t>
  </si>
  <si>
    <t>0873/066313</t>
  </si>
  <si>
    <t>0873/074472</t>
  </si>
  <si>
    <t>0873/082808</t>
  </si>
  <si>
    <t>с январая по июнь 4126,00, с июля по декабрь 4143,00</t>
  </si>
  <si>
    <t xml:space="preserve"> Госконтракт  №2-13-13-5184/К и КТ</t>
  </si>
  <si>
    <t>Договор на электроснабжение №095</t>
  </si>
  <si>
    <t>без НДС</t>
  </si>
  <si>
    <t>ЧР000003680</t>
  </si>
  <si>
    <t>ЧР000004847</t>
  </si>
  <si>
    <t>ЧР000009081</t>
  </si>
  <si>
    <t>ЧР000013456</t>
  </si>
  <si>
    <t>ЧР000017459</t>
  </si>
  <si>
    <t>ЧР000019881</t>
  </si>
  <si>
    <t>ЧР000023509</t>
  </si>
  <si>
    <t>ЧР000025405</t>
  </si>
  <si>
    <t>ЧР000027806</t>
  </si>
  <si>
    <t>ЧР000033738</t>
  </si>
  <si>
    <t>ЧР000039581</t>
  </si>
  <si>
    <t>Варлаков Николай Федорович</t>
  </si>
  <si>
    <t>ЭСО УЭ</t>
  </si>
  <si>
    <t>Техник</t>
  </si>
  <si>
    <t>Стенягин Виктор</t>
  </si>
  <si>
    <t>ОГМ УЭ</t>
  </si>
  <si>
    <t>Слесарь-сантехник</t>
  </si>
  <si>
    <t>Шеломенцев Олег Николаевич</t>
  </si>
  <si>
    <t>Монтер-электрик</t>
  </si>
  <si>
    <t>ФБУ «Челябинский ЦСМ»</t>
  </si>
  <si>
    <t>счет № 14623902  от «27» июня 2016г</t>
  </si>
  <si>
    <t>поверка корректора СПГ-741</t>
  </si>
  <si>
    <t>счет № 14623908  от «27» июня 2016г.</t>
  </si>
  <si>
    <t>поверка газового манометра</t>
  </si>
  <si>
    <t>счет № 14623907  от «27» июня 2016г</t>
  </si>
  <si>
    <t>поверка преобразователя давления РС-28</t>
  </si>
  <si>
    <t>счет № 14623906  от «27» июня 2016г.</t>
  </si>
  <si>
    <t>поверка термометра сопротивления ДТС</t>
  </si>
  <si>
    <t>ООО «Энерготрейд»</t>
  </si>
  <si>
    <t>счет № ЭТ00001584  от «08» августа 2016г.</t>
  </si>
  <si>
    <t>Приобретение реле давления и автомата горелки</t>
  </si>
  <si>
    <t>ООО «Котельные установки и электростанции»</t>
  </si>
  <si>
    <t>счет № 1728  от «25» августа 2016г</t>
  </si>
  <si>
    <t>сервисное обслуживание   котельной   дог. № 31502843754 от 30.10.2015г</t>
  </si>
  <si>
    <t>счет № 334  от «25» апреля 2016г.</t>
  </si>
  <si>
    <t>сервисное обслуживание   котельной   дог. № 31502843754 от 30.10..2015г</t>
  </si>
  <si>
    <t>счет № 2335  от «27» декабря 2016г.</t>
  </si>
  <si>
    <t>счет № 1672  от «19» июля 2016г.</t>
  </si>
  <si>
    <t>счет № 1587  от «25» мая 2016г.</t>
  </si>
  <si>
    <t>счет № 299  от «31» марта  2016г.</t>
  </si>
  <si>
    <t>счет № 2159  от «21» ноября 2016г.</t>
  </si>
  <si>
    <t>счет № 2006  от «21» октября 2016г.</t>
  </si>
  <si>
    <t>счет № 1836  от «01» сентября 2016г.</t>
  </si>
  <si>
    <t>счет № 146  от «16» февраля 2016г.</t>
  </si>
  <si>
    <t>счет № 11  от «22» января 2016г.</t>
  </si>
  <si>
    <t>АО«Челябинскгоргаз»</t>
  </si>
  <si>
    <t>счет № 1087  от « 31 » января 2016г.</t>
  </si>
  <si>
    <t>техническое обслуживание  газопроводов  дог.№76/16 от 28.01.2016г</t>
  </si>
  <si>
    <t>счет № 7416  от « 30 » сентября 2016г.</t>
  </si>
  <si>
    <t>счет № 8383  от « 31 » октября 2016г.</t>
  </si>
  <si>
    <t>счет № 9308  от « 30 » ноября 2016г.</t>
  </si>
  <si>
    <t>счет № 4464  от « 31 » марта 2016г.</t>
  </si>
  <si>
    <t>счет № 4388  от « 31 » мая 2016г.</t>
  </si>
  <si>
    <t>счет № 10283  от « 31 » декабря 2016г.</t>
  </si>
  <si>
    <t>счет № 3733  от « 30 » апреля 2016г.</t>
  </si>
  <si>
    <t>счет № 6472  от « 31 » августа 2016г.</t>
  </si>
  <si>
    <t>счет № 2659  от « 29 » февраля 2016г.</t>
  </si>
</sst>
</file>

<file path=xl/styles.xml><?xml version="1.0" encoding="utf-8"?>
<styleSheet xmlns="http://schemas.openxmlformats.org/spreadsheetml/2006/main">
  <numFmts count="14">
    <numFmt numFmtId="164" formatCode="0.00_ ;\-0.00\ "/>
    <numFmt numFmtId="165" formatCode="0.00000"/>
    <numFmt numFmtId="167" formatCode="#,##0.000"/>
    <numFmt numFmtId="168" formatCode="0.0"/>
    <numFmt numFmtId="169" formatCode="[$-419]General"/>
    <numFmt numFmtId="170" formatCode="[$-419]#,##0.00"/>
    <numFmt numFmtId="171" formatCode="[$-419]0.00"/>
    <numFmt numFmtId="172" formatCode="[$-419]0%"/>
    <numFmt numFmtId="173" formatCode="[$-419]dd&quot;.&quot;mm&quot;.&quot;yyyy"/>
    <numFmt numFmtId="174" formatCode="0.00&quot; &quot;;&quot;-&quot;0.00&quot; &quot;"/>
    <numFmt numFmtId="175" formatCode="[$-419]#,##0.000"/>
    <numFmt numFmtId="176" formatCode="0.00000&quot; &quot;;&quot;-&quot;0.00000&quot; &quot;"/>
    <numFmt numFmtId="177" formatCode="0.000"/>
    <numFmt numFmtId="178" formatCode="#,##0.00&quot; &quot;[$р.-419];&quot;-&quot;#,##0.00&quot; &quot;[$р.-419]"/>
  </numFmts>
  <fonts count="57">
    <font>
      <sz val="11"/>
      <color theme="1"/>
      <name val="Calibri"/>
      <family val="2"/>
      <charset val="204"/>
      <scheme val="minor"/>
    </font>
    <font>
      <b/>
      <sz val="28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sz val="20"/>
      <name val="Arial Cyr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 Cyr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Arial Cyr"/>
      <charset val="204"/>
    </font>
    <font>
      <sz val="9"/>
      <color rgb="FF000000"/>
      <name val="Arial Cyr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5" fillId="0" borderId="0"/>
    <xf numFmtId="0" fontId="23" fillId="0" borderId="0"/>
    <xf numFmtId="0" fontId="15" fillId="0" borderId="0"/>
    <xf numFmtId="0" fontId="18" fillId="0" borderId="0"/>
    <xf numFmtId="0" fontId="42" fillId="0" borderId="0" applyNumberFormat="0" applyFill="0" applyBorder="0" applyAlignment="0" applyProtection="0">
      <alignment vertical="top"/>
      <protection locked="0"/>
    </xf>
    <xf numFmtId="169" fontId="45" fillId="0" borderId="0"/>
  </cellStyleXfs>
  <cellXfs count="5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0" fillId="0" borderId="26" xfId="0" applyFill="1" applyBorder="1"/>
    <xf numFmtId="0" fontId="8" fillId="0" borderId="10" xfId="0" applyFont="1" applyFill="1" applyBorder="1" applyAlignment="1">
      <alignment horizontal="left" vertical="top" wrapText="1"/>
    </xf>
    <xf numFmtId="0" fontId="0" fillId="0" borderId="9" xfId="0" applyFill="1" applyBorder="1"/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/>
    </xf>
    <xf numFmtId="0" fontId="0" fillId="0" borderId="21" xfId="0" applyFill="1" applyBorder="1"/>
    <xf numFmtId="0" fontId="8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49" fontId="12" fillId="0" borderId="8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/>
    </xf>
    <xf numFmtId="49" fontId="14" fillId="0" borderId="8" xfId="1" applyNumberFormat="1" applyFont="1" applyFill="1" applyBorder="1" applyAlignment="1" applyProtection="1">
      <alignment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 indent="2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1" applyNumberFormat="1" applyFont="1" applyFill="1" applyBorder="1" applyAlignment="1" applyProtection="1">
      <alignment horizontal="left" vertical="center" wrapText="1" indent="1"/>
    </xf>
    <xf numFmtId="0" fontId="14" fillId="0" borderId="8" xfId="0" applyFont="1" applyFill="1" applyBorder="1" applyAlignment="1">
      <alignment horizontal="left" vertical="top" wrapText="1" indent="4"/>
    </xf>
    <xf numFmtId="49" fontId="12" fillId="0" borderId="8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17" xfId="0" applyFont="1" applyFill="1" applyBorder="1"/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/>
    </xf>
    <xf numFmtId="0" fontId="8" fillId="0" borderId="44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7" xfId="0" applyFill="1" applyBorder="1" applyAlignment="1">
      <alignment horizontal="left" vertical="top" wrapText="1" indent="2"/>
    </xf>
    <xf numFmtId="0" fontId="0" fillId="0" borderId="34" xfId="0" applyFill="1" applyBorder="1" applyAlignment="1">
      <alignment vertical="top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left" vertical="top" wrapText="1" indent="2"/>
    </xf>
    <xf numFmtId="0" fontId="0" fillId="0" borderId="35" xfId="0" applyFill="1" applyBorder="1" applyAlignment="1">
      <alignment horizontal="left" vertical="top" wrapText="1" indent="2"/>
    </xf>
    <xf numFmtId="0" fontId="21" fillId="0" borderId="0" xfId="0" applyFont="1"/>
    <xf numFmtId="4" fontId="0" fillId="0" borderId="8" xfId="0" applyNumberFormat="1" applyBorder="1"/>
    <xf numFmtId="0" fontId="0" fillId="0" borderId="8" xfId="0" applyBorder="1"/>
    <xf numFmtId="0" fontId="0" fillId="0" borderId="28" xfId="0" applyBorder="1" applyAlignment="1">
      <alignment vertical="center"/>
    </xf>
    <xf numFmtId="0" fontId="24" fillId="0" borderId="8" xfId="2" applyFont="1" applyFill="1" applyBorder="1"/>
    <xf numFmtId="4" fontId="9" fillId="0" borderId="8" xfId="0" applyNumberFormat="1" applyFont="1" applyBorder="1"/>
    <xf numFmtId="0" fontId="24" fillId="0" borderId="8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 wrapText="1"/>
    </xf>
    <xf numFmtId="0" fontId="9" fillId="0" borderId="0" xfId="0" applyFont="1"/>
    <xf numFmtId="0" fontId="25" fillId="0" borderId="1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164" fontId="9" fillId="4" borderId="8" xfId="0" applyNumberFormat="1" applyFont="1" applyFill="1" applyBorder="1"/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/>
    <xf numFmtId="0" fontId="9" fillId="0" borderId="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49" fontId="27" fillId="0" borderId="8" xfId="1" applyNumberFormat="1" applyFont="1" applyFill="1" applyBorder="1" applyAlignment="1" applyProtection="1">
      <alignment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top" wrapText="1" indent="6"/>
    </xf>
    <xf numFmtId="4" fontId="28" fillId="0" borderId="46" xfId="0" applyNumberFormat="1" applyFont="1" applyFill="1" applyBorder="1" applyAlignment="1">
      <alignment horizontal="center" vertical="center" wrapText="1"/>
    </xf>
    <xf numFmtId="4" fontId="14" fillId="0" borderId="46" xfId="0" applyNumberFormat="1" applyFont="1" applyFill="1" applyBorder="1" applyAlignment="1">
      <alignment horizontal="center" vertical="center" wrapText="1"/>
    </xf>
    <xf numFmtId="165" fontId="14" fillId="0" borderId="46" xfId="0" applyNumberFormat="1" applyFont="1" applyFill="1" applyBorder="1" applyAlignment="1">
      <alignment horizontal="center" vertical="center" wrapText="1"/>
    </xf>
    <xf numFmtId="49" fontId="27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0" fillId="0" borderId="0" xfId="0" applyFont="1" applyFill="1"/>
    <xf numFmtId="4" fontId="28" fillId="3" borderId="5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22" fillId="0" borderId="0" xfId="0" applyFont="1"/>
    <xf numFmtId="0" fontId="18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9" fillId="0" borderId="63" xfId="0" applyFont="1" applyBorder="1" applyAlignment="1">
      <alignment wrapText="1"/>
    </xf>
    <xf numFmtId="0" fontId="33" fillId="0" borderId="0" xfId="0" applyFont="1" applyBorder="1"/>
    <xf numFmtId="0" fontId="9" fillId="0" borderId="64" xfId="0" applyFont="1" applyBorder="1"/>
    <xf numFmtId="0" fontId="9" fillId="0" borderId="0" xfId="0" applyFont="1" applyBorder="1"/>
    <xf numFmtId="0" fontId="32" fillId="0" borderId="65" xfId="0" applyFont="1" applyBorder="1"/>
    <xf numFmtId="0" fontId="18" fillId="0" borderId="0" xfId="0" applyFont="1"/>
    <xf numFmtId="0" fontId="18" fillId="0" borderId="63" xfId="0" applyFont="1" applyBorder="1" applyAlignment="1">
      <alignment wrapText="1"/>
    </xf>
    <xf numFmtId="0" fontId="30" fillId="0" borderId="0" xfId="0" applyFont="1" applyBorder="1"/>
    <xf numFmtId="0" fontId="18" fillId="0" borderId="64" xfId="0" applyFont="1" applyBorder="1"/>
    <xf numFmtId="16" fontId="18" fillId="0" borderId="0" xfId="0" applyNumberFormat="1" applyFont="1" applyBorder="1"/>
    <xf numFmtId="16" fontId="18" fillId="0" borderId="64" xfId="0" applyNumberFormat="1" applyFont="1" applyBorder="1"/>
    <xf numFmtId="0" fontId="18" fillId="0" borderId="0" xfId="0" applyFont="1" applyBorder="1"/>
    <xf numFmtId="4" fontId="18" fillId="0" borderId="0" xfId="0" applyNumberFormat="1" applyFont="1"/>
    <xf numFmtId="0" fontId="18" fillId="0" borderId="69" xfId="0" applyFont="1" applyBorder="1" applyAlignment="1">
      <alignment wrapText="1"/>
    </xf>
    <xf numFmtId="0" fontId="18" fillId="0" borderId="70" xfId="0" applyFont="1" applyBorder="1" applyAlignment="1">
      <alignment wrapText="1"/>
    </xf>
    <xf numFmtId="0" fontId="30" fillId="0" borderId="68" xfId="0" applyFont="1" applyBorder="1"/>
    <xf numFmtId="0" fontId="18" fillId="0" borderId="66" xfId="0" applyFont="1" applyBorder="1" applyAlignment="1">
      <alignment wrapText="1"/>
    </xf>
    <xf numFmtId="0" fontId="30" fillId="0" borderId="68" xfId="0" applyFont="1" applyFill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0" fillId="6" borderId="71" xfId="0" applyFill="1" applyBorder="1" applyAlignment="1">
      <alignment wrapText="1"/>
    </xf>
    <xf numFmtId="4" fontId="30" fillId="6" borderId="68" xfId="0" applyNumberFormat="1" applyFont="1" applyFill="1" applyBorder="1" applyAlignment="1">
      <alignment horizontal="center"/>
    </xf>
    <xf numFmtId="0" fontId="0" fillId="0" borderId="71" xfId="0" applyBorder="1" applyAlignment="1">
      <alignment wrapText="1"/>
    </xf>
    <xf numFmtId="0" fontId="18" fillId="0" borderId="71" xfId="0" applyFont="1" applyBorder="1" applyAlignment="1">
      <alignment wrapText="1"/>
    </xf>
    <xf numFmtId="0" fontId="18" fillId="5" borderId="72" xfId="0" applyFont="1" applyFill="1" applyBorder="1" applyAlignment="1">
      <alignment wrapText="1"/>
    </xf>
    <xf numFmtId="0" fontId="30" fillId="5" borderId="68" xfId="0" applyFont="1" applyFill="1" applyBorder="1" applyAlignment="1">
      <alignment horizontal="center"/>
    </xf>
    <xf numFmtId="0" fontId="4" fillId="0" borderId="0" xfId="0" applyFont="1"/>
    <xf numFmtId="0" fontId="34" fillId="0" borderId="0" xfId="0" applyFont="1"/>
    <xf numFmtId="0" fontId="34" fillId="0" borderId="15" xfId="0" applyFont="1" applyBorder="1" applyAlignment="1">
      <alignment horizontal="center"/>
    </xf>
    <xf numFmtId="0" fontId="34" fillId="0" borderId="15" xfId="0" applyFont="1" applyBorder="1"/>
    <xf numFmtId="0" fontId="35" fillId="0" borderId="8" xfId="0" applyFont="1" applyBorder="1" applyAlignment="1">
      <alignment horizontal="center" vertical="center" wrapText="1"/>
    </xf>
    <xf numFmtId="2" fontId="34" fillId="0" borderId="8" xfId="0" applyNumberFormat="1" applyFont="1" applyBorder="1" applyAlignment="1">
      <alignment horizontal="center" vertical="top" wrapText="1"/>
    </xf>
    <xf numFmtId="168" fontId="34" fillId="0" borderId="8" xfId="0" applyNumberFormat="1" applyFont="1" applyBorder="1" applyAlignment="1">
      <alignment horizontal="center" vertical="top" wrapText="1"/>
    </xf>
    <xf numFmtId="4" fontId="34" fillId="0" borderId="8" xfId="0" applyNumberFormat="1" applyFont="1" applyBorder="1" applyAlignment="1">
      <alignment horizontal="center" vertical="top" wrapText="1"/>
    </xf>
    <xf numFmtId="2" fontId="35" fillId="0" borderId="8" xfId="0" applyNumberFormat="1" applyFont="1" applyBorder="1"/>
    <xf numFmtId="4" fontId="35" fillId="0" borderId="8" xfId="0" applyNumberFormat="1" applyFont="1" applyBorder="1" applyAlignment="1">
      <alignment horizontal="center"/>
    </xf>
    <xf numFmtId="0" fontId="36" fillId="0" borderId="0" xfId="0" applyFont="1"/>
    <xf numFmtId="0" fontId="0" fillId="0" borderId="25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8" xfId="0" applyFill="1" applyBorder="1"/>
    <xf numFmtId="0" fontId="0" fillId="0" borderId="60" xfId="0" applyFill="1" applyBorder="1"/>
    <xf numFmtId="0" fontId="0" fillId="0" borderId="62" xfId="0" applyFill="1" applyBorder="1"/>
    <xf numFmtId="0" fontId="0" fillId="0" borderId="38" xfId="0" applyFill="1" applyBorder="1"/>
    <xf numFmtId="0" fontId="0" fillId="0" borderId="8" xfId="0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4" fillId="0" borderId="38" xfId="3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4" fillId="0" borderId="8" xfId="3" applyFont="1" applyFill="1" applyBorder="1" applyAlignment="1" applyProtection="1">
      <alignment horizontal="left" vertical="center" wrapText="1"/>
    </xf>
    <xf numFmtId="2" fontId="14" fillId="0" borderId="8" xfId="3" applyNumberFormat="1" applyFont="1" applyFill="1" applyBorder="1" applyAlignment="1" applyProtection="1">
      <alignment horizontal="center"/>
    </xf>
    <xf numFmtId="3" fontId="14" fillId="0" borderId="8" xfId="3" applyNumberFormat="1" applyFont="1" applyFill="1" applyBorder="1" applyAlignment="1" applyProtection="1">
      <alignment horizontal="center" wrapText="1"/>
      <protection locked="0"/>
    </xf>
    <xf numFmtId="4" fontId="14" fillId="0" borderId="8" xfId="3" applyNumberFormat="1" applyFont="1" applyFill="1" applyBorder="1" applyAlignment="1" applyProtection="1">
      <alignment horizontal="center" wrapText="1"/>
    </xf>
    <xf numFmtId="0" fontId="12" fillId="0" borderId="8" xfId="0" applyFont="1" applyFill="1" applyBorder="1" applyAlignment="1">
      <alignment horizontal="center"/>
    </xf>
    <xf numFmtId="0" fontId="14" fillId="0" borderId="38" xfId="3" applyFont="1" applyFill="1" applyBorder="1" applyAlignment="1" applyProtection="1">
      <alignment vertical="center" wrapText="1"/>
    </xf>
    <xf numFmtId="3" fontId="14" fillId="0" borderId="38" xfId="3" applyNumberFormat="1" applyFont="1" applyFill="1" applyBorder="1" applyAlignment="1" applyProtection="1">
      <alignment horizontal="center" wrapText="1"/>
      <protection locked="0"/>
    </xf>
    <xf numFmtId="0" fontId="12" fillId="0" borderId="38" xfId="0" applyFont="1" applyFill="1" applyBorder="1" applyAlignment="1">
      <alignment horizontal="center"/>
    </xf>
    <xf numFmtId="0" fontId="14" fillId="0" borderId="8" xfId="3" applyFont="1" applyFill="1" applyBorder="1" applyAlignment="1" applyProtection="1">
      <alignment vertical="center" wrapText="1"/>
    </xf>
    <xf numFmtId="3" fontId="14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4" fillId="0" borderId="8" xfId="3" applyNumberFormat="1" applyFont="1" applyFill="1" applyBorder="1" applyAlignment="1" applyProtection="1">
      <alignment horizontal="center" wrapText="1"/>
    </xf>
    <xf numFmtId="0" fontId="14" fillId="0" borderId="8" xfId="4" applyFont="1" applyFill="1" applyBorder="1" applyAlignment="1" applyProtection="1">
      <alignment horizontal="left" vertical="center" wrapText="1"/>
    </xf>
    <xf numFmtId="10" fontId="14" fillId="0" borderId="8" xfId="3" applyNumberFormat="1" applyFont="1" applyFill="1" applyBorder="1" applyAlignment="1" applyProtection="1">
      <alignment horizontal="center" wrapText="1"/>
    </xf>
    <xf numFmtId="4" fontId="14" fillId="0" borderId="8" xfId="3" applyNumberFormat="1" applyFont="1" applyFill="1" applyBorder="1" applyAlignment="1" applyProtection="1">
      <alignment horizontal="center" wrapText="1"/>
      <protection locked="0"/>
    </xf>
    <xf numFmtId="0" fontId="40" fillId="0" borderId="0" xfId="3" applyFont="1" applyFill="1" applyBorder="1" applyAlignment="1" applyProtection="1">
      <alignment horizontal="left" wrapText="1"/>
    </xf>
    <xf numFmtId="3" fontId="14" fillId="0" borderId="0" xfId="3" applyNumberFormat="1" applyFont="1" applyFill="1" applyBorder="1" applyAlignment="1" applyProtection="1">
      <alignment horizontal="center" wrapText="1"/>
      <protection locked="0"/>
    </xf>
    <xf numFmtId="4" fontId="14" fillId="0" borderId="0" xfId="3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/>
    </xf>
    <xf numFmtId="0" fontId="14" fillId="0" borderId="0" xfId="3" applyFont="1" applyFill="1" applyBorder="1" applyAlignment="1" applyProtection="1">
      <alignment horizontal="left" wrapText="1"/>
    </xf>
    <xf numFmtId="0" fontId="12" fillId="0" borderId="8" xfId="0" applyFont="1" applyFill="1" applyBorder="1"/>
    <xf numFmtId="0" fontId="13" fillId="0" borderId="8" xfId="0" applyFont="1" applyFill="1" applyBorder="1"/>
    <xf numFmtId="0" fontId="12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73" xfId="0" applyFont="1" applyFill="1" applyBorder="1"/>
    <xf numFmtId="0" fontId="12" fillId="0" borderId="8" xfId="0" applyFont="1" applyFill="1" applyBorder="1" applyAlignment="1">
      <alignment vertical="top" wrapText="1"/>
    </xf>
    <xf numFmtId="0" fontId="42" fillId="0" borderId="8" xfId="5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70" fontId="46" fillId="0" borderId="79" xfId="6" applyNumberFormat="1" applyFont="1" applyFill="1" applyBorder="1" applyAlignment="1">
      <alignment horizontal="center" vertical="center" wrapText="1"/>
    </xf>
    <xf numFmtId="169" fontId="46" fillId="0" borderId="79" xfId="6" applyFont="1" applyFill="1" applyBorder="1" applyAlignment="1">
      <alignment horizontal="center" vertical="center" wrapText="1"/>
    </xf>
    <xf numFmtId="171" fontId="46" fillId="0" borderId="79" xfId="6" applyNumberFormat="1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170" fontId="46" fillId="0" borderId="80" xfId="6" applyNumberFormat="1" applyFont="1" applyFill="1" applyBorder="1" applyAlignment="1">
      <alignment horizontal="center" vertical="center" wrapText="1"/>
    </xf>
    <xf numFmtId="170" fontId="46" fillId="0" borderId="52" xfId="6" applyNumberFormat="1" applyFont="1" applyFill="1" applyBorder="1" applyAlignment="1">
      <alignment horizontal="center" vertical="center" wrapText="1"/>
    </xf>
    <xf numFmtId="169" fontId="46" fillId="0" borderId="81" xfId="6" applyFont="1" applyFill="1" applyBorder="1" applyAlignment="1">
      <alignment horizontal="center" vertical="center" wrapText="1"/>
    </xf>
    <xf numFmtId="169" fontId="46" fillId="0" borderId="79" xfId="6" applyFont="1" applyFill="1" applyBorder="1" applyAlignment="1">
      <alignment horizontal="center" vertical="center"/>
    </xf>
    <xf numFmtId="169" fontId="46" fillId="0" borderId="82" xfId="6" applyFont="1" applyFill="1" applyBorder="1" applyAlignment="1">
      <alignment horizontal="center" vertical="center" wrapText="1"/>
    </xf>
    <xf numFmtId="169" fontId="46" fillId="0" borderId="80" xfId="6" applyFont="1" applyFill="1" applyBorder="1" applyAlignment="1">
      <alignment horizontal="center" vertical="center" wrapText="1"/>
    </xf>
    <xf numFmtId="172" fontId="46" fillId="0" borderId="80" xfId="6" applyNumberFormat="1" applyFont="1" applyFill="1" applyBorder="1" applyAlignment="1">
      <alignment horizontal="center" vertical="center" wrapText="1"/>
    </xf>
    <xf numFmtId="169" fontId="48" fillId="0" borderId="81" xfId="2" applyNumberFormat="1" applyFont="1" applyBorder="1" applyAlignment="1">
      <alignment vertical="center"/>
    </xf>
    <xf numFmtId="170" fontId="45" fillId="0" borderId="79" xfId="6" applyNumberFormat="1" applyBorder="1"/>
    <xf numFmtId="169" fontId="45" fillId="0" borderId="79" xfId="6" applyBorder="1"/>
    <xf numFmtId="169" fontId="45" fillId="0" borderId="79" xfId="6" applyBorder="1" applyAlignment="1">
      <alignment horizontal="center"/>
    </xf>
    <xf numFmtId="173" fontId="49" fillId="7" borderId="79" xfId="6" applyNumberFormat="1" applyFont="1" applyFill="1" applyBorder="1" applyAlignment="1">
      <alignment horizontal="center"/>
    </xf>
    <xf numFmtId="4" fontId="45" fillId="0" borderId="79" xfId="6" applyNumberFormat="1" applyBorder="1" applyAlignment="1">
      <alignment horizontal="center"/>
    </xf>
    <xf numFmtId="170" fontId="45" fillId="0" borderId="79" xfId="6" applyNumberFormat="1" applyBorder="1" applyAlignment="1">
      <alignment horizontal="center"/>
    </xf>
    <xf numFmtId="170" fontId="45" fillId="0" borderId="79" xfId="6" applyNumberFormat="1" applyFont="1" applyBorder="1" applyAlignment="1">
      <alignment horizontal="center"/>
    </xf>
    <xf numFmtId="167" fontId="45" fillId="0" borderId="79" xfId="6" applyNumberFormat="1" applyBorder="1" applyAlignment="1">
      <alignment horizontal="center"/>
    </xf>
    <xf numFmtId="4" fontId="28" fillId="0" borderId="83" xfId="0" applyNumberFormat="1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170" fontId="46" fillId="0" borderId="85" xfId="6" applyNumberFormat="1" applyFont="1" applyFill="1" applyBorder="1" applyAlignment="1">
      <alignment horizontal="center" vertical="center" wrapText="1"/>
    </xf>
    <xf numFmtId="174" fontId="46" fillId="0" borderId="86" xfId="6" applyNumberFormat="1" applyFont="1" applyFill="1" applyBorder="1" applyAlignment="1">
      <alignment horizontal="center" vertical="center" wrapText="1"/>
    </xf>
    <xf numFmtId="167" fontId="46" fillId="0" borderId="86" xfId="6" applyNumberFormat="1" applyFont="1" applyFill="1" applyBorder="1" applyAlignment="1">
      <alignment horizontal="center" vertical="center" wrapText="1"/>
    </xf>
    <xf numFmtId="169" fontId="46" fillId="0" borderId="87" xfId="6" applyFont="1" applyFill="1" applyBorder="1" applyAlignment="1">
      <alignment horizontal="center" vertical="center" wrapText="1"/>
    </xf>
    <xf numFmtId="49" fontId="27" fillId="0" borderId="17" xfId="1" applyNumberFormat="1" applyFont="1" applyFill="1" applyBorder="1" applyAlignment="1" applyProtection="1">
      <alignment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170" fontId="50" fillId="0" borderId="85" xfId="6" applyNumberFormat="1" applyFont="1" applyFill="1" applyBorder="1" applyAlignment="1">
      <alignment horizontal="center" vertical="center" wrapText="1"/>
    </xf>
    <xf numFmtId="170" fontId="46" fillId="0" borderId="86" xfId="6" applyNumberFormat="1" applyFont="1" applyFill="1" applyBorder="1" applyAlignment="1">
      <alignment horizontal="center" vertical="center" wrapText="1"/>
    </xf>
    <xf numFmtId="169" fontId="45" fillId="0" borderId="86" xfId="6" applyFill="1" applyBorder="1" applyAlignment="1">
      <alignment horizontal="center" vertical="center" wrapText="1"/>
    </xf>
    <xf numFmtId="2" fontId="46" fillId="0" borderId="86" xfId="6" applyNumberFormat="1" applyFont="1" applyFill="1" applyBorder="1" applyAlignment="1">
      <alignment horizontal="center" vertical="center" wrapText="1"/>
    </xf>
    <xf numFmtId="175" fontId="46" fillId="0" borderId="87" xfId="6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top" wrapText="1"/>
    </xf>
    <xf numFmtId="0" fontId="0" fillId="0" borderId="40" xfId="0" applyBorder="1" applyAlignment="1"/>
    <xf numFmtId="169" fontId="46" fillId="0" borderId="79" xfId="6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4" fillId="0" borderId="17" xfId="0" applyFont="1" applyBorder="1" applyAlignment="1">
      <alignment horizontal="center" vertical="top" wrapText="1"/>
    </xf>
    <xf numFmtId="0" fontId="34" fillId="0" borderId="7" xfId="0" applyFont="1" applyBorder="1" applyAlignment="1">
      <alignment vertical="top" wrapText="1"/>
    </xf>
    <xf numFmtId="0" fontId="34" fillId="0" borderId="40" xfId="0" applyFont="1" applyBorder="1" applyAlignment="1">
      <alignment vertical="top" wrapText="1"/>
    </xf>
    <xf numFmtId="0" fontId="35" fillId="0" borderId="17" xfId="0" applyFont="1" applyBorder="1" applyAlignment="1">
      <alignment horizontal="right"/>
    </xf>
    <xf numFmtId="0" fontId="34" fillId="0" borderId="7" xfId="0" applyFont="1" applyBorder="1" applyAlignment="1"/>
    <xf numFmtId="0" fontId="34" fillId="0" borderId="40" xfId="0" applyFont="1" applyBorder="1" applyAlignment="1"/>
    <xf numFmtId="0" fontId="35" fillId="0" borderId="0" xfId="0" applyFont="1" applyAlignment="1">
      <alignment horizont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top" wrapText="1"/>
    </xf>
    <xf numFmtId="0" fontId="34" fillId="0" borderId="4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2" xfId="0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4" fillId="0" borderId="28" xfId="3" applyFont="1" applyFill="1" applyBorder="1" applyAlignment="1" applyProtection="1">
      <alignment horizontal="center" vertical="center" wrapText="1"/>
    </xf>
    <xf numFmtId="0" fontId="14" fillId="0" borderId="38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 applyProtection="1">
      <alignment horizontal="center" vertical="center" wrapText="1"/>
    </xf>
    <xf numFmtId="0" fontId="14" fillId="0" borderId="40" xfId="3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74" fontId="53" fillId="0" borderId="80" xfId="6" applyNumberFormat="1" applyFont="1" applyBorder="1"/>
    <xf numFmtId="169" fontId="53" fillId="0" borderId="80" xfId="6" applyFont="1" applyBorder="1"/>
    <xf numFmtId="170" fontId="52" fillId="0" borderId="79" xfId="6" applyNumberFormat="1" applyFont="1" applyBorder="1"/>
    <xf numFmtId="176" fontId="51" fillId="0" borderId="79" xfId="6" applyNumberFormat="1" applyFont="1" applyBorder="1"/>
    <xf numFmtId="176" fontId="53" fillId="0" borderId="79" xfId="6" applyNumberFormat="1" applyFont="1" applyBorder="1"/>
    <xf numFmtId="169" fontId="53" fillId="0" borderId="79" xfId="6" applyFont="1" applyBorder="1"/>
    <xf numFmtId="4" fontId="25" fillId="6" borderId="68" xfId="0" applyNumberFormat="1" applyFont="1" applyFill="1" applyBorder="1"/>
    <xf numFmtId="170" fontId="52" fillId="9" borderId="79" xfId="6" applyNumberFormat="1" applyFont="1" applyFill="1" applyBorder="1"/>
    <xf numFmtId="170" fontId="53" fillId="0" borderId="79" xfId="6" applyNumberFormat="1" applyFont="1" applyBorder="1"/>
    <xf numFmtId="2" fontId="53" fillId="0" borderId="79" xfId="6" applyNumberFormat="1" applyFont="1" applyBorder="1"/>
    <xf numFmtId="170" fontId="53" fillId="8" borderId="79" xfId="6" applyNumberFormat="1" applyFont="1" applyFill="1" applyBorder="1"/>
    <xf numFmtId="170" fontId="52" fillId="8" borderId="79" xfId="6" applyNumberFormat="1" applyFont="1" applyFill="1" applyBorder="1"/>
    <xf numFmtId="0" fontId="18" fillId="0" borderId="63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169" fontId="51" fillId="0" borderId="79" xfId="6" applyFont="1" applyFill="1" applyBorder="1"/>
    <xf numFmtId="170" fontId="52" fillId="0" borderId="82" xfId="6" applyNumberFormat="1" applyFont="1" applyFill="1" applyBorder="1"/>
    <xf numFmtId="0" fontId="18" fillId="0" borderId="66" xfId="0" applyFont="1" applyFill="1" applyBorder="1" applyAlignment="1">
      <alignment wrapText="1"/>
    </xf>
    <xf numFmtId="0" fontId="30" fillId="0" borderId="67" xfId="0" applyFont="1" applyFill="1" applyBorder="1" applyAlignment="1">
      <alignment horizontal="center"/>
    </xf>
    <xf numFmtId="170" fontId="52" fillId="0" borderId="89" xfId="6" applyNumberFormat="1" applyFont="1" applyFill="1" applyBorder="1"/>
    <xf numFmtId="169" fontId="51" fillId="0" borderId="82" xfId="6" applyFont="1" applyFill="1" applyBorder="1"/>
    <xf numFmtId="0" fontId="18" fillId="0" borderId="69" xfId="0" applyFont="1" applyFill="1" applyBorder="1" applyAlignment="1">
      <alignment wrapText="1"/>
    </xf>
    <xf numFmtId="169" fontId="54" fillId="0" borderId="0" xfId="6" applyFont="1"/>
    <xf numFmtId="169" fontId="53" fillId="0" borderId="90" xfId="6" applyFont="1" applyBorder="1" applyAlignment="1">
      <alignment horizontal="center" wrapText="1"/>
    </xf>
    <xf numFmtId="169" fontId="53" fillId="0" borderId="79" xfId="6" applyFont="1" applyBorder="1" applyAlignment="1">
      <alignment horizontal="center" wrapText="1"/>
    </xf>
    <xf numFmtId="169" fontId="53" fillId="0" borderId="91" xfId="6" applyFont="1" applyBorder="1" applyAlignment="1">
      <alignment horizontal="center" wrapText="1"/>
    </xf>
    <xf numFmtId="169" fontId="52" fillId="0" borderId="79" xfId="6" applyFont="1" applyBorder="1" applyAlignment="1">
      <alignment horizontal="center" wrapText="1"/>
    </xf>
    <xf numFmtId="169" fontId="53" fillId="0" borderId="89" xfId="6" applyFont="1" applyBorder="1" applyAlignment="1">
      <alignment horizontal="center" wrapText="1"/>
    </xf>
    <xf numFmtId="169" fontId="45" fillId="0" borderId="81" xfId="6" applyBorder="1" applyAlignment="1">
      <alignment horizontal="center"/>
    </xf>
    <xf numFmtId="169" fontId="45" fillId="7" borderId="79" xfId="6" applyFont="1" applyFill="1" applyBorder="1" applyAlignment="1">
      <alignment horizontal="center"/>
    </xf>
    <xf numFmtId="173" fontId="45" fillId="7" borderId="79" xfId="6" applyNumberFormat="1" applyFont="1" applyFill="1" applyBorder="1"/>
    <xf numFmtId="170" fontId="45" fillId="0" borderId="90" xfId="6" applyNumberFormat="1" applyBorder="1"/>
    <xf numFmtId="170" fontId="54" fillId="0" borderId="79" xfId="6" applyNumberFormat="1" applyFont="1" applyBorder="1"/>
    <xf numFmtId="170" fontId="45" fillId="0" borderId="89" xfId="6" applyNumberFormat="1" applyFill="1" applyBorder="1"/>
    <xf numFmtId="171" fontId="45" fillId="0" borderId="79" xfId="6" applyNumberFormat="1" applyFont="1" applyBorder="1" applyAlignment="1">
      <alignment horizontal="center"/>
    </xf>
    <xf numFmtId="169" fontId="45" fillId="0" borderId="82" xfId="6" applyBorder="1" applyAlignment="1">
      <alignment horizontal="center"/>
    </xf>
    <xf numFmtId="170" fontId="45" fillId="0" borderId="90" xfId="6" applyNumberFormat="1" applyBorder="1" applyAlignment="1">
      <alignment horizontal="center"/>
    </xf>
    <xf numFmtId="170" fontId="54" fillId="0" borderId="79" xfId="6" applyNumberFormat="1" applyFont="1" applyBorder="1" applyAlignment="1">
      <alignment horizontal="center"/>
    </xf>
    <xf numFmtId="169" fontId="45" fillId="0" borderId="80" xfId="6" applyBorder="1" applyAlignment="1">
      <alignment horizontal="center"/>
    </xf>
    <xf numFmtId="169" fontId="45" fillId="0" borderId="92" xfId="6" applyBorder="1" applyAlignment="1">
      <alignment horizontal="center"/>
    </xf>
    <xf numFmtId="169" fontId="45" fillId="0" borderId="90" xfId="6" applyBorder="1" applyAlignment="1">
      <alignment horizontal="center"/>
    </xf>
    <xf numFmtId="169" fontId="54" fillId="0" borderId="91" xfId="6" applyFont="1" applyBorder="1" applyAlignment="1">
      <alignment horizontal="center"/>
    </xf>
    <xf numFmtId="169" fontId="45" fillId="0" borderId="91" xfId="6" applyBorder="1"/>
    <xf numFmtId="170" fontId="45" fillId="0" borderId="89" xfId="6" applyNumberFormat="1" applyBorder="1"/>
    <xf numFmtId="177" fontId="54" fillId="0" borderId="79" xfId="6" applyNumberFormat="1" applyFont="1" applyBorder="1" applyAlignment="1">
      <alignment horizontal="center"/>
    </xf>
    <xf numFmtId="169" fontId="45" fillId="0" borderId="0" xfId="6" applyAlignment="1">
      <alignment horizontal="center"/>
    </xf>
    <xf numFmtId="169" fontId="45" fillId="0" borderId="0" xfId="6"/>
    <xf numFmtId="170" fontId="45" fillId="0" borderId="0" xfId="6" applyNumberFormat="1"/>
    <xf numFmtId="170" fontId="54" fillId="0" borderId="93" xfId="6" applyNumberFormat="1" applyFont="1" applyBorder="1"/>
    <xf numFmtId="170" fontId="45" fillId="0" borderId="93" xfId="6" applyNumberFormat="1" applyBorder="1"/>
    <xf numFmtId="174" fontId="45" fillId="0" borderId="0" xfId="6" applyNumberFormat="1"/>
    <xf numFmtId="169" fontId="54" fillId="0" borderId="0" xfId="6" applyFont="1" applyFill="1" applyBorder="1" applyAlignment="1">
      <alignment horizontal="center"/>
    </xf>
    <xf numFmtId="169" fontId="45" fillId="0" borderId="90" xfId="6" applyBorder="1" applyAlignment="1">
      <alignment horizontal="center" wrapText="1"/>
    </xf>
    <xf numFmtId="169" fontId="52" fillId="0" borderId="89" xfId="6" applyFont="1" applyBorder="1" applyAlignment="1">
      <alignment horizontal="center" wrapText="1"/>
    </xf>
    <xf numFmtId="174" fontId="53" fillId="0" borderId="89" xfId="6" applyNumberFormat="1" applyFont="1" applyBorder="1" applyAlignment="1">
      <alignment horizontal="center" wrapText="1"/>
    </xf>
    <xf numFmtId="169" fontId="45" fillId="7" borderId="79" xfId="6" applyFill="1" applyBorder="1" applyAlignment="1">
      <alignment horizontal="center"/>
    </xf>
    <xf numFmtId="171" fontId="45" fillId="0" borderId="79" xfId="6" applyNumberFormat="1" applyBorder="1" applyAlignment="1">
      <alignment horizontal="center"/>
    </xf>
    <xf numFmtId="170" fontId="45" fillId="0" borderId="79" xfId="6" applyNumberFormat="1" applyFill="1" applyBorder="1"/>
    <xf numFmtId="171" fontId="45" fillId="0" borderId="79" xfId="6" applyNumberFormat="1" applyFill="1" applyBorder="1" applyAlignment="1">
      <alignment horizontal="center"/>
    </xf>
    <xf numFmtId="170" fontId="54" fillId="0" borderId="79" xfId="6" applyNumberFormat="1" applyFont="1" applyFill="1" applyBorder="1" applyAlignment="1">
      <alignment horizontal="center"/>
    </xf>
    <xf numFmtId="170" fontId="54" fillId="0" borderId="79" xfId="6" applyNumberFormat="1" applyFont="1" applyFill="1" applyBorder="1"/>
    <xf numFmtId="167" fontId="54" fillId="0" borderId="79" xfId="6" applyNumberFormat="1" applyFont="1" applyBorder="1"/>
    <xf numFmtId="169" fontId="54" fillId="8" borderId="79" xfId="6" applyFont="1" applyFill="1" applyBorder="1"/>
    <xf numFmtId="169" fontId="54" fillId="8" borderId="89" xfId="6" applyFont="1" applyFill="1" applyBorder="1"/>
    <xf numFmtId="170" fontId="54" fillId="8" borderId="79" xfId="6" applyNumberFormat="1" applyFont="1" applyFill="1" applyBorder="1"/>
    <xf numFmtId="167" fontId="54" fillId="8" borderId="79" xfId="6" applyNumberFormat="1" applyFont="1" applyFill="1" applyBorder="1"/>
    <xf numFmtId="169" fontId="45" fillId="0" borderId="0" xfId="6" applyBorder="1"/>
    <xf numFmtId="170" fontId="45" fillId="0" borderId="0" xfId="6" applyNumberFormat="1" applyBorder="1"/>
    <xf numFmtId="170" fontId="54" fillId="0" borderId="0" xfId="6" applyNumberFormat="1" applyFont="1" applyBorder="1"/>
    <xf numFmtId="170" fontId="54" fillId="0" borderId="0" xfId="6" applyNumberFormat="1" applyFont="1" applyBorder="1" applyAlignment="1">
      <alignment horizontal="right"/>
    </xf>
    <xf numFmtId="171" fontId="45" fillId="0" borderId="0" xfId="6" applyNumberFormat="1"/>
    <xf numFmtId="169" fontId="55" fillId="0" borderId="79" xfId="6" applyFont="1" applyFill="1" applyBorder="1" applyAlignment="1">
      <alignment vertical="top" wrapText="1"/>
    </xf>
    <xf numFmtId="169" fontId="55" fillId="0" borderId="79" xfId="6" applyFont="1" applyFill="1" applyBorder="1" applyAlignment="1">
      <alignment horizontal="center" vertical="top" wrapText="1"/>
    </xf>
    <xf numFmtId="171" fontId="55" fillId="0" borderId="79" xfId="6" applyNumberFormat="1" applyFont="1" applyFill="1" applyBorder="1" applyAlignment="1">
      <alignment horizontal="center" vertical="top" wrapText="1"/>
    </xf>
    <xf numFmtId="168" fontId="55" fillId="0" borderId="79" xfId="6" applyNumberFormat="1" applyFont="1" applyFill="1" applyBorder="1" applyAlignment="1">
      <alignment horizontal="center" vertical="top" wrapText="1"/>
    </xf>
    <xf numFmtId="170" fontId="55" fillId="0" borderId="79" xfId="6" applyNumberFormat="1" applyFont="1" applyFill="1" applyBorder="1" applyAlignment="1">
      <alignment horizontal="center" vertical="top" wrapText="1"/>
    </xf>
    <xf numFmtId="170" fontId="55" fillId="0" borderId="79" xfId="6" applyNumberFormat="1" applyFont="1" applyFill="1" applyBorder="1" applyAlignment="1">
      <alignment horizontal="center" vertical="top"/>
    </xf>
    <xf numFmtId="169" fontId="55" fillId="0" borderId="79" xfId="6" applyFont="1" applyFill="1" applyBorder="1" applyAlignment="1">
      <alignment vertical="top"/>
    </xf>
    <xf numFmtId="0" fontId="34" fillId="0" borderId="8" xfId="0" applyFont="1" applyFill="1" applyBorder="1" applyAlignment="1">
      <alignment horizontal="center" vertical="top" wrapText="1"/>
    </xf>
    <xf numFmtId="171" fontId="45" fillId="0" borderId="81" xfId="6" applyNumberFormat="1" applyBorder="1" applyAlignment="1">
      <alignment horizontal="center" vertical="center" wrapText="1"/>
    </xf>
    <xf numFmtId="171" fontId="45" fillId="0" borderId="81" xfId="6" applyNumberFormat="1" applyBorder="1" applyAlignment="1">
      <alignment horizontal="center" wrapText="1"/>
    </xf>
    <xf numFmtId="169" fontId="46" fillId="0" borderId="8" xfId="6" applyFont="1" applyBorder="1" applyAlignment="1">
      <alignment horizontal="left" vertical="center"/>
    </xf>
    <xf numFmtId="171" fontId="46" fillId="0" borderId="8" xfId="6" applyNumberFormat="1" applyFont="1" applyBorder="1" applyAlignment="1">
      <alignment horizontal="left" vertical="center" wrapText="1"/>
    </xf>
    <xf numFmtId="171" fontId="46" fillId="0" borderId="80" xfId="6" applyNumberFormat="1" applyFont="1" applyBorder="1" applyAlignment="1">
      <alignment horizontal="left" vertical="center" wrapText="1"/>
    </xf>
    <xf numFmtId="171" fontId="46" fillId="0" borderId="79" xfId="6" applyNumberFormat="1" applyFont="1" applyBorder="1" applyAlignment="1">
      <alignment horizontal="left" vertical="center" wrapText="1"/>
    </xf>
    <xf numFmtId="171" fontId="46" fillId="0" borderId="81" xfId="6" applyNumberFormat="1" applyFont="1" applyBorder="1" applyAlignment="1">
      <alignment horizontal="left" vertical="center" wrapText="1"/>
    </xf>
    <xf numFmtId="169" fontId="46" fillId="0" borderId="0" xfId="6" applyFont="1" applyAlignment="1">
      <alignment horizontal="left" vertical="center"/>
    </xf>
    <xf numFmtId="169" fontId="54" fillId="0" borderId="79" xfId="6" applyFont="1" applyFill="1" applyBorder="1" applyAlignment="1">
      <alignment horizontal="left" vertical="center"/>
    </xf>
    <xf numFmtId="178" fontId="56" fillId="0" borderId="79" xfId="6" applyNumberFormat="1" applyFont="1" applyBorder="1" applyAlignment="1">
      <alignment horizontal="right"/>
    </xf>
    <xf numFmtId="169" fontId="45" fillId="0" borderId="80" xfId="6" applyBorder="1"/>
    <xf numFmtId="0" fontId="12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169" fontId="46" fillId="0" borderId="8" xfId="6" applyFont="1" applyFill="1" applyBorder="1" applyAlignment="1">
      <alignment horizontal="left" vertical="center"/>
    </xf>
    <xf numFmtId="178" fontId="50" fillId="0" borderId="8" xfId="6" applyNumberFormat="1" applyFont="1" applyFill="1" applyBorder="1" applyAlignment="1">
      <alignment horizontal="right" vertical="center" wrapText="1"/>
    </xf>
    <xf numFmtId="171" fontId="46" fillId="0" borderId="8" xfId="6" applyNumberFormat="1" applyFont="1" applyFill="1" applyBorder="1" applyAlignment="1">
      <alignment horizontal="left" vertical="center" wrapText="1"/>
    </xf>
    <xf numFmtId="178" fontId="50" fillId="0" borderId="40" xfId="6" applyNumberFormat="1" applyFont="1" applyFill="1" applyBorder="1" applyAlignment="1">
      <alignment horizontal="right" vertical="center" wrapText="1"/>
    </xf>
    <xf numFmtId="178" fontId="50" fillId="0" borderId="94" xfId="6" applyNumberFormat="1" applyFont="1" applyFill="1" applyBorder="1" applyAlignment="1">
      <alignment horizontal="right" vertical="center" wrapText="1"/>
    </xf>
    <xf numFmtId="178" fontId="50" fillId="0" borderId="89" xfId="6" applyNumberFormat="1" applyFont="1" applyFill="1" applyBorder="1" applyAlignment="1">
      <alignment horizontal="right" vertical="center" wrapText="1"/>
    </xf>
    <xf numFmtId="171" fontId="46" fillId="0" borderId="80" xfId="6" applyNumberFormat="1" applyFont="1" applyFill="1" applyBorder="1" applyAlignment="1">
      <alignment horizontal="left" vertical="center" wrapText="1"/>
    </xf>
    <xf numFmtId="178" fontId="50" fillId="0" borderId="90" xfId="6" applyNumberFormat="1" applyFont="1" applyFill="1" applyBorder="1" applyAlignment="1">
      <alignment horizontal="right" vertical="center" wrapText="1"/>
    </xf>
    <xf numFmtId="171" fontId="46" fillId="0" borderId="79" xfId="6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/>
    </xf>
    <xf numFmtId="0" fontId="0" fillId="0" borderId="96" xfId="0" applyBorder="1" applyAlignment="1"/>
    <xf numFmtId="2" fontId="0" fillId="0" borderId="8" xfId="0" applyNumberFormat="1" applyFill="1" applyBorder="1" applyAlignment="1">
      <alignment horizontal="center" vertical="center"/>
    </xf>
    <xf numFmtId="169" fontId="45" fillId="0" borderId="8" xfId="6" applyFill="1" applyBorder="1" applyAlignment="1">
      <alignment horizontal="center" vertical="center"/>
    </xf>
    <xf numFmtId="169" fontId="45" fillId="0" borderId="8" xfId="6" applyFill="1" applyBorder="1" applyAlignment="1">
      <alignment horizontal="center" vertical="center" wrapText="1"/>
    </xf>
    <xf numFmtId="10" fontId="46" fillId="0" borderId="8" xfId="6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0" fontId="46" fillId="0" borderId="8" xfId="6" applyNumberFormat="1" applyFont="1" applyFill="1" applyBorder="1" applyAlignment="1">
      <alignment horizontal="center" vertical="center" wrapText="1"/>
    </xf>
    <xf numFmtId="174" fontId="46" fillId="0" borderId="8" xfId="6" applyNumberFormat="1" applyFont="1" applyFill="1" applyBorder="1" applyAlignment="1">
      <alignment horizontal="center" vertical="center" wrapText="1"/>
    </xf>
    <xf numFmtId="167" fontId="46" fillId="0" borderId="8" xfId="6" applyNumberFormat="1" applyFont="1" applyFill="1" applyBorder="1" applyAlignment="1">
      <alignment horizontal="center" vertical="center" wrapText="1"/>
    </xf>
    <xf numFmtId="170" fontId="0" fillId="0" borderId="40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169" fontId="10" fillId="0" borderId="8" xfId="6" applyFont="1" applyFill="1" applyBorder="1" applyAlignment="1">
      <alignment horizontal="center" vertical="center"/>
    </xf>
    <xf numFmtId="169" fontId="14" fillId="0" borderId="79" xfId="6" applyFont="1" applyFill="1" applyBorder="1" applyAlignment="1">
      <alignment horizontal="center" vertical="center" wrapText="1"/>
    </xf>
  </cellXfs>
  <cellStyles count="7">
    <cellStyle name="Excel Built-in Normal" xfId="6"/>
    <cellStyle name="Гиперссылка" xfId="5" builtinId="8"/>
    <cellStyle name="Обычный" xfId="0" builtinId="0"/>
    <cellStyle name="Обычный_Калькуляция воды" xfId="3"/>
    <cellStyle name="Обычный_Лист Microsoft Excel (3)" xfId="2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ogm@74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opLeftCell="A13" workbookViewId="0">
      <selection activeCell="H9" sqref="H9"/>
    </sheetView>
  </sheetViews>
  <sheetFormatPr defaultRowHeight="15"/>
  <cols>
    <col min="11" max="11" width="11.85546875" customWidth="1"/>
  </cols>
  <sheetData>
    <row r="1" spans="1:11" ht="35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ht="35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0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7"/>
    </row>
    <row r="4" spans="1:11" ht="30">
      <c r="A4" s="238" t="s">
        <v>2</v>
      </c>
      <c r="B4" s="238"/>
      <c r="C4" s="238"/>
      <c r="D4" s="238"/>
      <c r="E4" s="238"/>
      <c r="F4" s="238"/>
      <c r="G4" s="238"/>
      <c r="H4" s="238"/>
      <c r="I4" s="238"/>
      <c r="J4" s="238"/>
      <c r="K4" s="237"/>
    </row>
    <row r="5" spans="1:11" ht="3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30">
      <c r="A6" s="239" t="s">
        <v>8</v>
      </c>
      <c r="B6" s="239"/>
      <c r="C6" s="239"/>
      <c r="D6" s="239"/>
      <c r="E6" s="239"/>
      <c r="F6" s="239"/>
      <c r="G6" s="239"/>
      <c r="H6" s="239"/>
      <c r="I6" s="239"/>
      <c r="J6" s="239"/>
      <c r="K6" s="237"/>
    </row>
    <row r="7" spans="1:11" ht="30">
      <c r="A7" s="238" t="s">
        <v>9</v>
      </c>
      <c r="B7" s="238"/>
      <c r="C7" s="238"/>
      <c r="D7" s="238"/>
      <c r="E7" s="238"/>
      <c r="F7" s="238"/>
      <c r="G7" s="238"/>
      <c r="H7" s="238"/>
      <c r="I7" s="238"/>
      <c r="J7" s="238"/>
      <c r="K7" s="237"/>
    </row>
    <row r="8" spans="1:11" ht="30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30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3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30">
      <c r="A11" s="238" t="s">
        <v>12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7"/>
    </row>
    <row r="12" spans="1:11" ht="51.75" customHeight="1">
      <c r="A12" s="238" t="s">
        <v>11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7"/>
    </row>
    <row r="13" spans="1:11" ht="30">
      <c r="A13" s="238" t="s">
        <v>10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7"/>
    </row>
    <row r="14" spans="1:11" ht="30">
      <c r="A14" s="238"/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1" ht="30">
      <c r="A15" s="239" t="s">
        <v>3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7"/>
    </row>
    <row r="16" spans="1:11" ht="30">
      <c r="A16" s="239" t="s">
        <v>4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7"/>
    </row>
    <row r="17" spans="1:11" ht="30">
      <c r="A17" s="238"/>
      <c r="B17" s="238"/>
      <c r="C17" s="238"/>
      <c r="D17" s="238"/>
      <c r="E17" s="238"/>
      <c r="F17" s="238"/>
      <c r="G17" s="238"/>
      <c r="H17" s="238"/>
      <c r="I17" s="238"/>
      <c r="J17" s="238"/>
    </row>
    <row r="18" spans="1:11" ht="30">
      <c r="A18" s="238" t="s">
        <v>5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7"/>
    </row>
    <row r="19" spans="1:11" ht="30">
      <c r="A19" s="238" t="s">
        <v>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7"/>
    </row>
    <row r="20" spans="1:11" ht="30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30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30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25.5">
      <c r="A23" s="240"/>
      <c r="B23" s="240"/>
      <c r="C23" s="240"/>
      <c r="D23" s="240"/>
      <c r="E23" s="240"/>
      <c r="F23" s="240"/>
      <c r="G23" s="240"/>
      <c r="H23" s="240"/>
      <c r="I23" s="240"/>
      <c r="J23" s="240"/>
    </row>
    <row r="26" spans="1:11" ht="25.5">
      <c r="A26" s="240" t="s">
        <v>7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37"/>
    </row>
  </sheetData>
  <mergeCells count="16">
    <mergeCell ref="A18:K18"/>
    <mergeCell ref="A19:K19"/>
    <mergeCell ref="A26:K26"/>
    <mergeCell ref="A23:J23"/>
    <mergeCell ref="A3:K3"/>
    <mergeCell ref="A14:J14"/>
    <mergeCell ref="A17:J17"/>
    <mergeCell ref="A12:K12"/>
    <mergeCell ref="A13:K13"/>
    <mergeCell ref="A15:K15"/>
    <mergeCell ref="A16:K16"/>
    <mergeCell ref="A1:K1"/>
    <mergeCell ref="A4:K4"/>
    <mergeCell ref="A6:K6"/>
    <mergeCell ref="A7:K7"/>
    <mergeCell ref="A11:K11"/>
  </mergeCells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S14" sqref="S14"/>
    </sheetView>
  </sheetViews>
  <sheetFormatPr defaultRowHeight="15"/>
  <cols>
    <col min="1" max="1" width="25" customWidth="1"/>
    <col min="2" max="2" width="7.7109375" customWidth="1"/>
    <col min="3" max="3" width="9.28515625" customWidth="1"/>
    <col min="12" max="13" width="9.140625" customWidth="1"/>
    <col min="15" max="15" width="11.7109375" customWidth="1"/>
    <col min="17" max="17" width="10" customWidth="1"/>
  </cols>
  <sheetData>
    <row r="1" spans="1:17" ht="25.5">
      <c r="A1" s="138" t="s">
        <v>247</v>
      </c>
      <c r="B1" s="104"/>
      <c r="O1" s="76"/>
    </row>
    <row r="2" spans="1:17">
      <c r="B2" s="104"/>
      <c r="O2" s="76"/>
    </row>
    <row r="3" spans="1:17" ht="18.75" thickBot="1">
      <c r="A3" s="337" t="s">
        <v>343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05"/>
      <c r="Q3" s="106"/>
    </row>
    <row r="4" spans="1:17" ht="30.75" thickBot="1">
      <c r="A4" s="107" t="s">
        <v>60</v>
      </c>
      <c r="B4" s="108"/>
      <c r="C4" s="109" t="s">
        <v>301</v>
      </c>
      <c r="D4" s="110" t="s">
        <v>302</v>
      </c>
      <c r="E4" s="109" t="s">
        <v>303</v>
      </c>
      <c r="F4" s="110" t="s">
        <v>304</v>
      </c>
      <c r="G4" s="109" t="s">
        <v>305</v>
      </c>
      <c r="H4" s="110" t="s">
        <v>306</v>
      </c>
      <c r="I4" s="109" t="s">
        <v>307</v>
      </c>
      <c r="J4" s="110" t="s">
        <v>308</v>
      </c>
      <c r="K4" s="109" t="s">
        <v>309</v>
      </c>
      <c r="L4" s="110" t="s">
        <v>310</v>
      </c>
      <c r="M4" s="109" t="s">
        <v>311</v>
      </c>
      <c r="N4" s="110" t="s">
        <v>312</v>
      </c>
      <c r="O4" s="111" t="s">
        <v>313</v>
      </c>
      <c r="P4" s="112"/>
      <c r="Q4" s="112"/>
    </row>
    <row r="5" spans="1:17">
      <c r="A5" s="113"/>
      <c r="B5" s="114"/>
      <c r="C5" s="115"/>
      <c r="D5" s="116"/>
      <c r="E5" s="115"/>
      <c r="F5" s="116"/>
      <c r="G5" s="115"/>
      <c r="H5" s="116"/>
      <c r="I5" s="115"/>
      <c r="J5" s="116"/>
      <c r="K5" s="115"/>
      <c r="L5" s="116"/>
      <c r="M5" s="115"/>
      <c r="N5" s="116"/>
      <c r="O5" s="117"/>
      <c r="P5" s="118"/>
      <c r="Q5" s="118"/>
    </row>
    <row r="6" spans="1:17">
      <c r="A6" s="119"/>
      <c r="B6" s="120"/>
      <c r="C6" s="121" t="s">
        <v>314</v>
      </c>
      <c r="D6" s="122" t="s">
        <v>315</v>
      </c>
      <c r="E6" s="123" t="s">
        <v>316</v>
      </c>
      <c r="F6" s="124" t="s">
        <v>317</v>
      </c>
      <c r="G6" s="121" t="s">
        <v>318</v>
      </c>
      <c r="H6" s="124" t="s">
        <v>319</v>
      </c>
      <c r="I6" s="115" t="s">
        <v>320</v>
      </c>
      <c r="J6" s="124" t="s">
        <v>321</v>
      </c>
      <c r="K6" s="121" t="s">
        <v>322</v>
      </c>
      <c r="L6" s="124" t="s">
        <v>323</v>
      </c>
      <c r="M6" s="121" t="s">
        <v>324</v>
      </c>
      <c r="N6" s="124" t="s">
        <v>325</v>
      </c>
      <c r="O6" s="117"/>
      <c r="P6" s="118"/>
      <c r="Q6" s="118"/>
    </row>
    <row r="7" spans="1:17" ht="26.25">
      <c r="A7" s="403" t="s">
        <v>326</v>
      </c>
      <c r="B7" s="404" t="s">
        <v>327</v>
      </c>
      <c r="C7" s="405">
        <v>2529</v>
      </c>
      <c r="D7" s="405">
        <v>2194</v>
      </c>
      <c r="E7" s="405">
        <v>2134</v>
      </c>
      <c r="F7" s="405">
        <v>1238</v>
      </c>
      <c r="G7" s="405">
        <v>122</v>
      </c>
      <c r="H7" s="405">
        <v>72</v>
      </c>
      <c r="I7" s="405">
        <v>0</v>
      </c>
      <c r="J7" s="405">
        <v>221</v>
      </c>
      <c r="K7" s="405">
        <v>270</v>
      </c>
      <c r="L7" s="405">
        <v>1126</v>
      </c>
      <c r="M7" s="405">
        <v>1995</v>
      </c>
      <c r="N7" s="405">
        <v>2212</v>
      </c>
      <c r="O7" s="406">
        <v>14113</v>
      </c>
      <c r="P7" s="118">
        <f>C7+D7+E7+F7+G7+H7</f>
        <v>8289</v>
      </c>
      <c r="Q7" s="125">
        <f>O7-P7</f>
        <v>5824</v>
      </c>
    </row>
    <row r="8" spans="1:17" ht="26.25">
      <c r="A8" s="403" t="s">
        <v>326</v>
      </c>
      <c r="B8" s="404" t="s">
        <v>328</v>
      </c>
      <c r="C8" s="405">
        <v>2174</v>
      </c>
      <c r="D8" s="405">
        <v>1887</v>
      </c>
      <c r="E8" s="405">
        <v>1836</v>
      </c>
      <c r="F8" s="405">
        <v>1064</v>
      </c>
      <c r="G8" s="405">
        <v>105</v>
      </c>
      <c r="H8" s="405">
        <v>62</v>
      </c>
      <c r="I8" s="405">
        <v>0</v>
      </c>
      <c r="J8" s="405">
        <v>190</v>
      </c>
      <c r="K8" s="405">
        <v>233</v>
      </c>
      <c r="L8" s="405">
        <v>968</v>
      </c>
      <c r="M8" s="405">
        <v>1715</v>
      </c>
      <c r="N8" s="405">
        <v>1902</v>
      </c>
      <c r="O8" s="406">
        <v>12136</v>
      </c>
      <c r="P8" s="118">
        <f>C8+D8+E8+F8+G8+H8</f>
        <v>7128</v>
      </c>
      <c r="Q8" s="125">
        <f>O8-P8</f>
        <v>5008</v>
      </c>
    </row>
    <row r="9" spans="1:17">
      <c r="A9" s="407" t="s">
        <v>329</v>
      </c>
      <c r="B9" s="408" t="s">
        <v>330</v>
      </c>
      <c r="C9" s="405">
        <v>0</v>
      </c>
      <c r="D9" s="405">
        <v>1</v>
      </c>
      <c r="E9" s="405">
        <v>0</v>
      </c>
      <c r="F9" s="405">
        <v>0</v>
      </c>
      <c r="G9" s="405">
        <v>5</v>
      </c>
      <c r="H9" s="405">
        <v>0</v>
      </c>
      <c r="I9" s="405">
        <v>0</v>
      </c>
      <c r="J9" s="405">
        <v>5</v>
      </c>
      <c r="K9" s="405">
        <v>0</v>
      </c>
      <c r="L9" s="405">
        <v>1</v>
      </c>
      <c r="M9" s="405">
        <v>3</v>
      </c>
      <c r="N9" s="405">
        <v>2</v>
      </c>
      <c r="O9" s="409">
        <v>17</v>
      </c>
      <c r="P9" s="118">
        <f>C9+D9+E9+F9+G9+H9</f>
        <v>6</v>
      </c>
      <c r="Q9" s="125">
        <f>O9-P9</f>
        <v>11</v>
      </c>
    </row>
    <row r="10" spans="1:17">
      <c r="A10" s="407" t="s">
        <v>331</v>
      </c>
      <c r="B10" s="408" t="s">
        <v>332</v>
      </c>
      <c r="C10" s="405">
        <v>20860</v>
      </c>
      <c r="D10" s="405">
        <v>18749</v>
      </c>
      <c r="E10" s="405">
        <v>17695</v>
      </c>
      <c r="F10" s="405">
        <v>13574</v>
      </c>
      <c r="G10" s="405">
        <v>7574</v>
      </c>
      <c r="H10" s="405">
        <v>6745</v>
      </c>
      <c r="I10" s="405">
        <v>0</v>
      </c>
      <c r="J10" s="405">
        <v>12834</v>
      </c>
      <c r="K10" s="405">
        <v>14429</v>
      </c>
      <c r="L10" s="405">
        <v>14513</v>
      </c>
      <c r="M10" s="405">
        <v>19107</v>
      </c>
      <c r="N10" s="410">
        <v>19910</v>
      </c>
      <c r="O10" s="409">
        <v>165990</v>
      </c>
      <c r="P10" s="118">
        <f>C10+D10+E10+F10+G10+H10</f>
        <v>85197</v>
      </c>
      <c r="Q10" s="125">
        <f>O10-P10</f>
        <v>80793</v>
      </c>
    </row>
    <row r="11" spans="1:17">
      <c r="A11" s="411" t="s">
        <v>333</v>
      </c>
      <c r="B11" s="408" t="s">
        <v>334</v>
      </c>
      <c r="C11" s="405">
        <v>987</v>
      </c>
      <c r="D11" s="405">
        <v>753</v>
      </c>
      <c r="E11" s="405">
        <v>870</v>
      </c>
      <c r="F11" s="405">
        <v>646</v>
      </c>
      <c r="G11" s="405">
        <v>446</v>
      </c>
      <c r="H11" s="405">
        <v>367</v>
      </c>
      <c r="I11" s="405">
        <v>0</v>
      </c>
      <c r="J11" s="405">
        <v>248</v>
      </c>
      <c r="K11" s="405">
        <v>488</v>
      </c>
      <c r="L11" s="405">
        <v>617</v>
      </c>
      <c r="M11" s="405">
        <v>739</v>
      </c>
      <c r="N11" s="405">
        <v>901</v>
      </c>
      <c r="O11" s="409">
        <v>7062</v>
      </c>
      <c r="P11" s="118"/>
      <c r="Q11" s="118"/>
    </row>
    <row r="12" spans="1:17">
      <c r="A12" s="127"/>
      <c r="B12" s="128"/>
      <c r="C12" s="391"/>
      <c r="D12" s="391"/>
      <c r="E12" s="391"/>
      <c r="F12" s="391"/>
      <c r="G12" s="391"/>
      <c r="H12" s="392"/>
      <c r="I12" s="392"/>
      <c r="J12" s="392"/>
      <c r="K12" s="392"/>
      <c r="L12" s="392"/>
      <c r="M12" s="392"/>
      <c r="N12" s="392"/>
      <c r="O12" s="393"/>
      <c r="P12" s="118"/>
      <c r="Q12" s="118"/>
    </row>
    <row r="13" spans="1:17" ht="26.25">
      <c r="A13" s="129" t="s">
        <v>335</v>
      </c>
      <c r="B13" s="130" t="s">
        <v>336</v>
      </c>
      <c r="C13" s="394">
        <v>3.9915699999999998</v>
      </c>
      <c r="D13" s="395">
        <v>4.0157299999999996</v>
      </c>
      <c r="E13" s="395">
        <v>4.0595299999999996</v>
      </c>
      <c r="F13" s="395">
        <v>4.0364599999999999</v>
      </c>
      <c r="G13" s="395">
        <v>4.0911200000000001</v>
      </c>
      <c r="H13" s="395">
        <v>3.9676999999999998</v>
      </c>
      <c r="I13" s="395">
        <v>4.1990600000000002</v>
      </c>
      <c r="J13" s="395">
        <v>4.2811000000000003</v>
      </c>
      <c r="K13" s="395">
        <v>4.2503399999999996</v>
      </c>
      <c r="L13" s="395">
        <v>4.3117400000000004</v>
      </c>
      <c r="M13" s="395">
        <v>4.3447100000000001</v>
      </c>
      <c r="N13" s="395">
        <v>4.1779000000000002</v>
      </c>
      <c r="O13" s="393"/>
      <c r="P13" s="118"/>
      <c r="Q13" s="118"/>
    </row>
    <row r="14" spans="1:17">
      <c r="A14" s="126"/>
      <c r="B14" s="131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3"/>
      <c r="P14" s="118"/>
      <c r="Q14" s="118"/>
    </row>
    <row r="15" spans="1:17" ht="30">
      <c r="A15" s="132" t="s">
        <v>337</v>
      </c>
      <c r="B15" s="133" t="s">
        <v>338</v>
      </c>
      <c r="C15" s="397">
        <f>C10*C13*118/100</f>
        <v>98251.697236000007</v>
      </c>
      <c r="D15" s="397">
        <f t="shared" ref="D15:N15" si="0">D10*D13*118/100</f>
        <v>88843.287688599987</v>
      </c>
      <c r="E15" s="397">
        <f t="shared" si="0"/>
        <v>84763.392352999988</v>
      </c>
      <c r="F15" s="397">
        <f t="shared" si="0"/>
        <v>64653.2714872</v>
      </c>
      <c r="G15" s="397">
        <f t="shared" si="0"/>
        <v>36563.648598400003</v>
      </c>
      <c r="H15" s="397">
        <f t="shared" si="0"/>
        <v>31579.321069999998</v>
      </c>
      <c r="I15" s="397">
        <f t="shared" si="0"/>
        <v>0</v>
      </c>
      <c r="J15" s="397">
        <f t="shared" si="0"/>
        <v>64833.492132000014</v>
      </c>
      <c r="K15" s="397">
        <f t="shared" si="0"/>
        <v>72367.223914799994</v>
      </c>
      <c r="L15" s="397">
        <f t="shared" si="0"/>
        <v>73840.01349160001</v>
      </c>
      <c r="M15" s="397">
        <f t="shared" si="0"/>
        <v>97956.961284599995</v>
      </c>
      <c r="N15" s="397">
        <f t="shared" si="0"/>
        <v>98154.747019999995</v>
      </c>
      <c r="O15" s="398">
        <f>SUM(C15:N15)</f>
        <v>811807.05627619999</v>
      </c>
      <c r="P15" s="118">
        <f>C15+D15+E15+F15+G15+H15</f>
        <v>404654.6184332</v>
      </c>
      <c r="Q15" s="125">
        <f>O15-P15</f>
        <v>407152.43784299999</v>
      </c>
    </row>
    <row r="16" spans="1:17">
      <c r="A16" s="129"/>
      <c r="B16" s="128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9" t="s">
        <v>472</v>
      </c>
      <c r="O16" s="399">
        <v>687972</v>
      </c>
      <c r="P16" s="118"/>
      <c r="Q16" s="118"/>
    </row>
    <row r="17" spans="1:17" ht="27.75" customHeight="1">
      <c r="A17" s="134" t="s">
        <v>339</v>
      </c>
      <c r="B17" s="131" t="s">
        <v>340</v>
      </c>
      <c r="C17" s="396">
        <v>17.84</v>
      </c>
      <c r="D17" s="396">
        <v>17.84</v>
      </c>
      <c r="E17" s="396">
        <v>17.84</v>
      </c>
      <c r="F17" s="396">
        <v>17.84</v>
      </c>
      <c r="G17" s="396">
        <v>17.84</v>
      </c>
      <c r="H17" s="396">
        <v>17.84</v>
      </c>
      <c r="I17" s="396">
        <v>19.62</v>
      </c>
      <c r="J17" s="396">
        <v>19.62</v>
      </c>
      <c r="K17" s="396">
        <v>19.62</v>
      </c>
      <c r="L17" s="396">
        <v>19.62</v>
      </c>
      <c r="M17" s="396">
        <v>19.62</v>
      </c>
      <c r="N17" s="396">
        <v>19.62</v>
      </c>
      <c r="O17" s="399"/>
      <c r="P17" s="118"/>
      <c r="Q17" s="118"/>
    </row>
    <row r="18" spans="1:17" ht="27" customHeight="1">
      <c r="A18" s="135" t="s">
        <v>341</v>
      </c>
      <c r="B18" s="131" t="s">
        <v>340</v>
      </c>
      <c r="C18" s="396">
        <v>11.82</v>
      </c>
      <c r="D18" s="396">
        <v>11.82</v>
      </c>
      <c r="E18" s="396">
        <v>11.82</v>
      </c>
      <c r="F18" s="396">
        <v>11.82</v>
      </c>
      <c r="G18" s="396">
        <v>11.82</v>
      </c>
      <c r="H18" s="396">
        <v>11.82</v>
      </c>
      <c r="I18" s="400">
        <v>13</v>
      </c>
      <c r="J18" s="400">
        <v>13</v>
      </c>
      <c r="K18" s="400">
        <v>13</v>
      </c>
      <c r="L18" s="400">
        <v>13</v>
      </c>
      <c r="M18" s="400">
        <v>13</v>
      </c>
      <c r="N18" s="400">
        <v>13</v>
      </c>
      <c r="O18" s="399"/>
      <c r="P18" s="118"/>
      <c r="Q18" s="118"/>
    </row>
    <row r="19" spans="1:17" ht="28.5" customHeight="1" thickBot="1">
      <c r="A19" s="136" t="s">
        <v>342</v>
      </c>
      <c r="B19" s="137" t="s">
        <v>338</v>
      </c>
      <c r="C19" s="401">
        <f>(C17+C18)*C9*118/100</f>
        <v>0</v>
      </c>
      <c r="D19" s="401">
        <f t="shared" ref="D19:N19" si="1">(D17+D18)*D9*118/100</f>
        <v>34.998800000000003</v>
      </c>
      <c r="E19" s="401">
        <f t="shared" si="1"/>
        <v>0</v>
      </c>
      <c r="F19" s="401">
        <f t="shared" si="1"/>
        <v>0</v>
      </c>
      <c r="G19" s="401">
        <f t="shared" si="1"/>
        <v>174.99400000000003</v>
      </c>
      <c r="H19" s="401">
        <f t="shared" si="1"/>
        <v>0</v>
      </c>
      <c r="I19" s="401">
        <f t="shared" si="1"/>
        <v>0</v>
      </c>
      <c r="J19" s="401">
        <f t="shared" si="1"/>
        <v>192.45800000000003</v>
      </c>
      <c r="K19" s="401">
        <f t="shared" si="1"/>
        <v>0</v>
      </c>
      <c r="L19" s="401">
        <f t="shared" si="1"/>
        <v>38.491600000000005</v>
      </c>
      <c r="M19" s="401">
        <f t="shared" si="1"/>
        <v>115.47480000000002</v>
      </c>
      <c r="N19" s="401">
        <f t="shared" si="1"/>
        <v>76.983200000000011</v>
      </c>
      <c r="O19" s="402">
        <f>SUM(C19:N19)</f>
        <v>633.4004000000001</v>
      </c>
      <c r="P19" s="118">
        <f>C19+D19+E19+F19+G19+H19</f>
        <v>209.99280000000005</v>
      </c>
      <c r="Q19" s="125">
        <f>O19-P19</f>
        <v>423.40760000000006</v>
      </c>
    </row>
  </sheetData>
  <mergeCells count="1">
    <mergeCell ref="A3:O3"/>
  </mergeCells>
  <pageMargins left="0" right="0" top="0" bottom="0" header="0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topLeftCell="A7" workbookViewId="0">
      <selection activeCell="L30" sqref="L30"/>
    </sheetView>
  </sheetViews>
  <sheetFormatPr defaultRowHeight="15"/>
  <cols>
    <col min="1" max="1" width="6.85546875" customWidth="1"/>
    <col min="2" max="2" width="19.28515625" customWidth="1"/>
    <col min="3" max="3" width="11.7109375" customWidth="1"/>
    <col min="4" max="4" width="12" customWidth="1"/>
    <col min="5" max="6" width="13.140625" customWidth="1"/>
    <col min="7" max="7" width="12.5703125" customWidth="1"/>
    <col min="8" max="8" width="14.5703125" customWidth="1"/>
  </cols>
  <sheetData>
    <row r="1" spans="1:8" ht="25.5">
      <c r="A1" s="138" t="s">
        <v>247</v>
      </c>
    </row>
    <row r="4" spans="1:8" ht="18">
      <c r="A4" s="336" t="s">
        <v>351</v>
      </c>
      <c r="B4" s="336"/>
      <c r="C4" s="336"/>
      <c r="D4" s="336"/>
      <c r="E4" s="336"/>
      <c r="F4" s="336"/>
      <c r="G4" s="237"/>
      <c r="H4" s="237"/>
    </row>
    <row r="6" spans="1:8">
      <c r="A6" s="412"/>
      <c r="B6" s="412" t="s">
        <v>344</v>
      </c>
      <c r="C6" s="412"/>
      <c r="D6" s="412"/>
      <c r="E6" s="412"/>
      <c r="F6" s="412"/>
      <c r="G6" s="412"/>
      <c r="H6" s="412"/>
    </row>
    <row r="7" spans="1:8" ht="36.75">
      <c r="A7" s="413" t="s">
        <v>250</v>
      </c>
      <c r="B7" s="414" t="s">
        <v>251</v>
      </c>
      <c r="C7" s="415" t="s">
        <v>252</v>
      </c>
      <c r="D7" s="414" t="s">
        <v>345</v>
      </c>
      <c r="E7" s="415" t="s">
        <v>254</v>
      </c>
      <c r="F7" s="416" t="s">
        <v>346</v>
      </c>
      <c r="G7" s="414" t="s">
        <v>347</v>
      </c>
      <c r="H7" s="417" t="s">
        <v>348</v>
      </c>
    </row>
    <row r="8" spans="1:8">
      <c r="A8" s="418">
        <v>1</v>
      </c>
      <c r="B8" s="419" t="s">
        <v>473</v>
      </c>
      <c r="C8" s="420">
        <v>42400</v>
      </c>
      <c r="D8" s="214">
        <v>1066073.29596</v>
      </c>
      <c r="E8" s="421">
        <v>191893.19327280001</v>
      </c>
      <c r="F8" s="422">
        <v>1257966.4892328</v>
      </c>
      <c r="G8" s="423">
        <v>3788.22</v>
      </c>
      <c r="H8" s="424">
        <v>281.41800000000001</v>
      </c>
    </row>
    <row r="9" spans="1:8">
      <c r="A9" s="425">
        <v>2</v>
      </c>
      <c r="B9" s="419" t="s">
        <v>474</v>
      </c>
      <c r="C9" s="420">
        <v>42429</v>
      </c>
      <c r="D9" s="214">
        <v>921673.92599999998</v>
      </c>
      <c r="E9" s="421">
        <v>165901.30668000001</v>
      </c>
      <c r="F9" s="422">
        <v>1087575.2326799999</v>
      </c>
      <c r="G9" s="423">
        <v>3788.22</v>
      </c>
      <c r="H9" s="424">
        <v>243.3</v>
      </c>
    </row>
    <row r="10" spans="1:8">
      <c r="A10" s="216">
        <v>3</v>
      </c>
      <c r="B10" s="419" t="s">
        <v>475</v>
      </c>
      <c r="C10" s="420">
        <v>42460</v>
      </c>
      <c r="D10" s="214">
        <v>892110.65711999999</v>
      </c>
      <c r="E10" s="421">
        <v>160579.9182816</v>
      </c>
      <c r="F10" s="422">
        <v>1052690.5754016</v>
      </c>
      <c r="G10" s="423">
        <v>3788.22</v>
      </c>
      <c r="H10" s="424">
        <v>235.49600000000001</v>
      </c>
    </row>
    <row r="11" spans="1:8">
      <c r="A11" s="216">
        <v>4</v>
      </c>
      <c r="B11" s="419" t="s">
        <v>476</v>
      </c>
      <c r="C11" s="420">
        <v>42490</v>
      </c>
      <c r="D11" s="214">
        <v>522478.87884000002</v>
      </c>
      <c r="E11" s="421">
        <v>94046.198191200005</v>
      </c>
      <c r="F11" s="422">
        <v>616525.07703120005</v>
      </c>
      <c r="G11" s="423">
        <v>3788.22</v>
      </c>
      <c r="H11" s="424">
        <v>137.922</v>
      </c>
    </row>
    <row r="12" spans="1:8">
      <c r="A12" s="216">
        <v>5</v>
      </c>
      <c r="B12" s="419" t="s">
        <v>477</v>
      </c>
      <c r="C12" s="420">
        <v>42521</v>
      </c>
      <c r="D12" s="214">
        <v>81143.672399999996</v>
      </c>
      <c r="E12" s="421">
        <v>14605.861032000001</v>
      </c>
      <c r="F12" s="422">
        <v>95749.533431999997</v>
      </c>
      <c r="G12" s="423">
        <v>3788.22</v>
      </c>
      <c r="H12" s="424">
        <v>21.42</v>
      </c>
    </row>
    <row r="13" spans="1:8">
      <c r="A13" s="216">
        <v>6</v>
      </c>
      <c r="B13" s="419" t="s">
        <v>478</v>
      </c>
      <c r="C13" s="420">
        <v>42551</v>
      </c>
      <c r="D13" s="214">
        <v>62229.089939999998</v>
      </c>
      <c r="E13" s="421">
        <v>11201.236189200001</v>
      </c>
      <c r="F13" s="422">
        <v>73430.326129199995</v>
      </c>
      <c r="G13" s="423">
        <v>3788.22</v>
      </c>
      <c r="H13" s="424">
        <v>16.427</v>
      </c>
    </row>
    <row r="14" spans="1:8">
      <c r="A14" s="216">
        <v>7</v>
      </c>
      <c r="B14" s="419"/>
      <c r="C14" s="420"/>
      <c r="D14" s="219" t="s">
        <v>207</v>
      </c>
      <c r="E14" s="426" t="s">
        <v>207</v>
      </c>
      <c r="F14" s="427" t="s">
        <v>207</v>
      </c>
      <c r="G14" s="423">
        <v>3788.22</v>
      </c>
      <c r="H14" s="424">
        <v>0</v>
      </c>
    </row>
    <row r="15" spans="1:8">
      <c r="A15" s="216">
        <v>8</v>
      </c>
      <c r="B15" s="419" t="s">
        <v>479</v>
      </c>
      <c r="C15" s="420">
        <v>42613</v>
      </c>
      <c r="D15" s="214">
        <v>87053.295599999998</v>
      </c>
      <c r="E15" s="421">
        <v>15669.593208</v>
      </c>
      <c r="F15" s="422">
        <v>102722.888808</v>
      </c>
      <c r="G15" s="423">
        <v>3788.22</v>
      </c>
      <c r="H15" s="424">
        <v>22.98</v>
      </c>
    </row>
    <row r="16" spans="1:8">
      <c r="A16" s="216">
        <v>9</v>
      </c>
      <c r="B16" s="419" t="s">
        <v>480</v>
      </c>
      <c r="C16" s="420">
        <v>42643</v>
      </c>
      <c r="D16" s="214">
        <v>93944.067779999998</v>
      </c>
      <c r="E16" s="421">
        <v>16909.932200399999</v>
      </c>
      <c r="F16" s="422">
        <v>110853.9999804</v>
      </c>
      <c r="G16" s="423">
        <v>3788.22</v>
      </c>
      <c r="H16" s="424">
        <v>24.798999999999999</v>
      </c>
    </row>
    <row r="17" spans="1:8">
      <c r="A17" s="425">
        <v>10</v>
      </c>
      <c r="B17" s="419" t="s">
        <v>481</v>
      </c>
      <c r="C17" s="420">
        <v>42674</v>
      </c>
      <c r="D17" s="214">
        <v>488267.46402000001</v>
      </c>
      <c r="E17" s="421">
        <v>87888.143523599996</v>
      </c>
      <c r="F17" s="422">
        <v>576155.60754360002</v>
      </c>
      <c r="G17" s="423">
        <v>3788.22</v>
      </c>
      <c r="H17" s="424">
        <v>128.89099999999999</v>
      </c>
    </row>
    <row r="18" spans="1:8">
      <c r="A18" s="428">
        <v>11</v>
      </c>
      <c r="B18" s="419" t="s">
        <v>482</v>
      </c>
      <c r="C18" s="420">
        <v>42704</v>
      </c>
      <c r="D18" s="214">
        <v>938281.48248000001</v>
      </c>
      <c r="E18" s="421">
        <v>168890.66684640001</v>
      </c>
      <c r="F18" s="422">
        <v>1107172.1493263999</v>
      </c>
      <c r="G18" s="423">
        <v>3788.22</v>
      </c>
      <c r="H18" s="424">
        <v>247.684</v>
      </c>
    </row>
    <row r="19" spans="1:8">
      <c r="A19" s="429">
        <v>12</v>
      </c>
      <c r="B19" s="419" t="s">
        <v>483</v>
      </c>
      <c r="C19" s="420">
        <v>42735</v>
      </c>
      <c r="D19" s="214">
        <v>1066948.37478</v>
      </c>
      <c r="E19" s="421">
        <v>192050.70746040001</v>
      </c>
      <c r="F19" s="422">
        <v>1258999.0822403999</v>
      </c>
      <c r="G19" s="423">
        <v>3788.22</v>
      </c>
      <c r="H19" s="424">
        <v>281.649</v>
      </c>
    </row>
    <row r="20" spans="1:8">
      <c r="A20" s="430"/>
      <c r="B20" s="431" t="s">
        <v>258</v>
      </c>
      <c r="C20" s="432"/>
      <c r="D20" s="422"/>
      <c r="E20" s="422"/>
      <c r="F20" s="422">
        <v>7339840.9618055997</v>
      </c>
      <c r="G20" s="433"/>
      <c r="H20" s="434">
        <v>1641.9860000000001</v>
      </c>
    </row>
    <row r="21" spans="1:8">
      <c r="A21" s="435"/>
      <c r="B21" s="435"/>
      <c r="C21" s="436"/>
      <c r="D21" s="437"/>
      <c r="E21" s="437"/>
      <c r="F21" s="438"/>
      <c r="G21" s="439"/>
      <c r="H21" s="440"/>
    </row>
    <row r="22" spans="1:8">
      <c r="A22" s="441" t="s">
        <v>349</v>
      </c>
      <c r="B22" s="441"/>
      <c r="C22" s="441"/>
      <c r="D22" s="441"/>
      <c r="E22" s="441"/>
      <c r="F22" s="441"/>
      <c r="G22" s="412"/>
      <c r="H22" s="440"/>
    </row>
    <row r="23" spans="1:8" ht="36.75">
      <c r="A23" s="442" t="s">
        <v>250</v>
      </c>
      <c r="B23" s="414" t="s">
        <v>251</v>
      </c>
      <c r="C23" s="414" t="s">
        <v>252</v>
      </c>
      <c r="D23" s="415" t="s">
        <v>345</v>
      </c>
      <c r="E23" s="414" t="s">
        <v>254</v>
      </c>
      <c r="F23" s="443" t="s">
        <v>346</v>
      </c>
      <c r="G23" s="414" t="s">
        <v>350</v>
      </c>
      <c r="H23" s="444" t="s">
        <v>348</v>
      </c>
    </row>
    <row r="24" spans="1:8">
      <c r="A24" s="216">
        <v>1</v>
      </c>
      <c r="B24" s="445">
        <v>794</v>
      </c>
      <c r="C24" s="420">
        <v>42400</v>
      </c>
      <c r="D24" s="214">
        <v>95057.372040000002</v>
      </c>
      <c r="E24" s="421">
        <v>17110.326967199999</v>
      </c>
      <c r="F24" s="422">
        <v>112167.6990072</v>
      </c>
      <c r="G24" s="215">
        <v>337.78</v>
      </c>
      <c r="H24" s="424">
        <v>281.41800000000001</v>
      </c>
    </row>
    <row r="25" spans="1:8">
      <c r="A25" s="425">
        <v>2</v>
      </c>
      <c r="B25" s="445">
        <v>2921</v>
      </c>
      <c r="C25" s="420">
        <v>42429</v>
      </c>
      <c r="D25" s="214">
        <v>82181.873999999996</v>
      </c>
      <c r="E25" s="421">
        <v>14792.73732</v>
      </c>
      <c r="F25" s="422">
        <v>96974.611319999996</v>
      </c>
      <c r="G25" s="215">
        <v>337.78</v>
      </c>
      <c r="H25" s="446">
        <v>243.3</v>
      </c>
    </row>
    <row r="26" spans="1:8">
      <c r="A26" s="216">
        <v>3</v>
      </c>
      <c r="B26" s="445">
        <v>5152</v>
      </c>
      <c r="C26" s="420">
        <v>42460</v>
      </c>
      <c r="D26" s="214">
        <v>79545.838879999996</v>
      </c>
      <c r="E26" s="421">
        <v>14318.250998400001</v>
      </c>
      <c r="F26" s="422">
        <v>93864.089878400002</v>
      </c>
      <c r="G26" s="215">
        <v>337.78</v>
      </c>
      <c r="H26" s="446">
        <v>235.49600000000001</v>
      </c>
    </row>
    <row r="27" spans="1:8">
      <c r="A27" s="216">
        <v>4</v>
      </c>
      <c r="B27" s="445">
        <v>7304</v>
      </c>
      <c r="C27" s="420">
        <v>42490</v>
      </c>
      <c r="D27" s="447">
        <v>46587.293160000001</v>
      </c>
      <c r="E27" s="421">
        <v>8385.7127688</v>
      </c>
      <c r="F27" s="422">
        <v>54973.005928799997</v>
      </c>
      <c r="G27" s="215">
        <v>337.78</v>
      </c>
      <c r="H27" s="448">
        <v>137.922</v>
      </c>
    </row>
    <row r="28" spans="1:8">
      <c r="A28" s="425">
        <v>5</v>
      </c>
      <c r="B28" s="445">
        <v>9458</v>
      </c>
      <c r="C28" s="420">
        <v>42521</v>
      </c>
      <c r="D28" s="447">
        <v>7235.2475999999997</v>
      </c>
      <c r="E28" s="421">
        <v>1302.344568</v>
      </c>
      <c r="F28" s="422">
        <v>8537.5921679999992</v>
      </c>
      <c r="G28" s="215">
        <v>337.78</v>
      </c>
      <c r="H28" s="446">
        <v>21.42</v>
      </c>
    </row>
    <row r="29" spans="1:8">
      <c r="A29" s="216">
        <v>6</v>
      </c>
      <c r="B29" s="445">
        <v>11158</v>
      </c>
      <c r="C29" s="420">
        <v>42551</v>
      </c>
      <c r="D29" s="447">
        <v>5548.7120599999998</v>
      </c>
      <c r="E29" s="421">
        <v>998.76817080000001</v>
      </c>
      <c r="F29" s="422">
        <v>6547.4802307999998</v>
      </c>
      <c r="G29" s="215">
        <v>337.78</v>
      </c>
      <c r="H29" s="446">
        <v>16.427</v>
      </c>
    </row>
    <row r="30" spans="1:8">
      <c r="A30" s="216">
        <v>7</v>
      </c>
      <c r="B30" s="445"/>
      <c r="C30" s="420"/>
      <c r="D30" s="449" t="s">
        <v>207</v>
      </c>
      <c r="E30" s="427" t="s">
        <v>207</v>
      </c>
      <c r="F30" s="427" t="s">
        <v>207</v>
      </c>
      <c r="G30" s="215">
        <v>354.78</v>
      </c>
      <c r="H30" s="446">
        <v>0</v>
      </c>
    </row>
    <row r="31" spans="1:8">
      <c r="A31" s="425">
        <v>8</v>
      </c>
      <c r="B31" s="445">
        <v>14669</v>
      </c>
      <c r="C31" s="420">
        <v>42613</v>
      </c>
      <c r="D31" s="447">
        <v>8152.8444</v>
      </c>
      <c r="E31" s="421">
        <v>1467.511992</v>
      </c>
      <c r="F31" s="422">
        <v>9620.3563919999997</v>
      </c>
      <c r="G31" s="215">
        <v>354.78</v>
      </c>
      <c r="H31" s="446">
        <v>22.98</v>
      </c>
    </row>
    <row r="32" spans="1:8">
      <c r="A32" s="216">
        <v>9</v>
      </c>
      <c r="B32" s="445">
        <v>16665</v>
      </c>
      <c r="C32" s="420">
        <v>42643</v>
      </c>
      <c r="D32" s="447">
        <v>8798.1892200000002</v>
      </c>
      <c r="E32" s="421">
        <v>1583.6740596</v>
      </c>
      <c r="F32" s="422">
        <v>10381.8632796</v>
      </c>
      <c r="G32" s="215">
        <v>354.78</v>
      </c>
      <c r="H32" s="446">
        <v>24.798999999999999</v>
      </c>
    </row>
    <row r="33" spans="1:8">
      <c r="A33" s="216">
        <v>10</v>
      </c>
      <c r="B33" s="445">
        <v>19033</v>
      </c>
      <c r="C33" s="420">
        <v>42674</v>
      </c>
      <c r="D33" s="447">
        <v>45727.948980000001</v>
      </c>
      <c r="E33" s="421">
        <v>8231.0308163999998</v>
      </c>
      <c r="F33" s="422">
        <v>53958.979796400003</v>
      </c>
      <c r="G33" s="215">
        <v>354.78</v>
      </c>
      <c r="H33" s="446">
        <v>128.89099999999999</v>
      </c>
    </row>
    <row r="34" spans="1:8">
      <c r="A34" s="428">
        <v>11</v>
      </c>
      <c r="B34" s="445">
        <v>21416</v>
      </c>
      <c r="C34" s="420">
        <v>42704</v>
      </c>
      <c r="D34" s="447">
        <v>87873.329519999999</v>
      </c>
      <c r="E34" s="421">
        <v>15817.1993136</v>
      </c>
      <c r="F34" s="422">
        <v>103690.52883359999</v>
      </c>
      <c r="G34" s="215">
        <v>354.78</v>
      </c>
      <c r="H34" s="446">
        <v>247.684</v>
      </c>
    </row>
    <row r="35" spans="1:8">
      <c r="A35" s="430">
        <v>12</v>
      </c>
      <c r="B35" s="445">
        <v>23505</v>
      </c>
      <c r="C35" s="420">
        <v>42735</v>
      </c>
      <c r="D35" s="447">
        <v>99923.432220000002</v>
      </c>
      <c r="E35" s="421">
        <v>17986.217799599999</v>
      </c>
      <c r="F35" s="422">
        <v>117909.6500196</v>
      </c>
      <c r="G35" s="215">
        <v>354.78</v>
      </c>
      <c r="H35" s="446">
        <v>281.649</v>
      </c>
    </row>
    <row r="36" spans="1:8">
      <c r="A36" s="436"/>
      <c r="B36" s="431" t="s">
        <v>258</v>
      </c>
      <c r="C36" s="215"/>
      <c r="D36" s="450"/>
      <c r="E36" s="422"/>
      <c r="F36" s="422">
        <v>668625.85685440002</v>
      </c>
      <c r="G36" s="215"/>
      <c r="H36" s="451">
        <v>1641.9860000000001</v>
      </c>
    </row>
    <row r="37" spans="1:8">
      <c r="A37" s="436"/>
      <c r="B37" s="432"/>
      <c r="C37" s="436"/>
      <c r="D37" s="436"/>
      <c r="E37" s="436"/>
      <c r="F37" s="436"/>
      <c r="G37" s="436"/>
      <c r="H37" s="437"/>
    </row>
    <row r="38" spans="1:8">
      <c r="A38" s="452"/>
      <c r="B38" s="452" t="s">
        <v>352</v>
      </c>
      <c r="C38" s="453"/>
      <c r="D38" s="452"/>
      <c r="E38" s="452"/>
      <c r="F38" s="454">
        <v>8008466.8186600003</v>
      </c>
      <c r="G38" s="454"/>
      <c r="H38" s="455">
        <v>1641.9860000000001</v>
      </c>
    </row>
    <row r="39" spans="1:8">
      <c r="A39" s="456"/>
      <c r="B39" s="456"/>
      <c r="C39" s="456"/>
      <c r="D39" s="456"/>
      <c r="E39" s="457"/>
      <c r="F39" s="458"/>
      <c r="G39" s="456"/>
      <c r="H39" s="459"/>
    </row>
    <row r="40" spans="1:8">
      <c r="A40" s="436"/>
      <c r="B40" s="436"/>
      <c r="C40" s="436"/>
      <c r="D40" s="436"/>
      <c r="E40" s="436"/>
      <c r="F40" s="437">
        <v>4557001.7124399999</v>
      </c>
      <c r="G40" s="436"/>
      <c r="H40" s="460">
        <v>935.98299999999995</v>
      </c>
    </row>
    <row r="41" spans="1:8">
      <c r="A41" s="436"/>
      <c r="B41" s="436"/>
      <c r="C41" s="436"/>
      <c r="D41" s="436"/>
      <c r="E41" s="436"/>
      <c r="F41" s="437">
        <v>3451465.10622</v>
      </c>
      <c r="G41" s="436"/>
      <c r="H41" s="460">
        <v>706.00300000000004</v>
      </c>
    </row>
  </sheetData>
  <mergeCells count="2">
    <mergeCell ref="A4:H4"/>
    <mergeCell ref="A22:F22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7" sqref="A7:A10"/>
    </sheetView>
  </sheetViews>
  <sheetFormatPr defaultRowHeight="15"/>
  <cols>
    <col min="1" max="1" width="6" customWidth="1"/>
    <col min="2" max="2" width="36.5703125" customWidth="1"/>
    <col min="3" max="3" width="27.7109375" customWidth="1"/>
    <col min="4" max="5" width="23.7109375" customWidth="1"/>
    <col min="6" max="6" width="22.28515625" customWidth="1"/>
  </cols>
  <sheetData>
    <row r="1" spans="1:6" ht="26.25">
      <c r="A1" s="148" t="s">
        <v>247</v>
      </c>
      <c r="B1" s="139"/>
      <c r="C1" s="139"/>
      <c r="D1" s="139"/>
      <c r="E1" s="139"/>
      <c r="F1" s="139"/>
    </row>
    <row r="2" spans="1:6">
      <c r="A2" s="139"/>
      <c r="B2" s="139"/>
      <c r="C2" s="139"/>
      <c r="D2" s="139"/>
      <c r="E2" s="139"/>
      <c r="F2" s="139"/>
    </row>
    <row r="3" spans="1:6">
      <c r="A3" s="344" t="s">
        <v>361</v>
      </c>
      <c r="B3" s="344"/>
      <c r="C3" s="344"/>
      <c r="D3" s="344"/>
      <c r="E3" s="344"/>
      <c r="F3" s="344"/>
    </row>
    <row r="4" spans="1:6">
      <c r="A4" s="140"/>
      <c r="B4" s="141"/>
      <c r="C4" s="141"/>
      <c r="D4" s="139"/>
      <c r="E4" s="139"/>
      <c r="F4" s="139"/>
    </row>
    <row r="5" spans="1:6">
      <c r="A5" s="345" t="s">
        <v>250</v>
      </c>
      <c r="B5" s="345" t="s">
        <v>353</v>
      </c>
      <c r="C5" s="345" t="s">
        <v>354</v>
      </c>
      <c r="D5" s="346" t="s">
        <v>362</v>
      </c>
      <c r="E5" s="346"/>
      <c r="F5" s="346"/>
    </row>
    <row r="6" spans="1:6">
      <c r="A6" s="345"/>
      <c r="B6" s="345"/>
      <c r="C6" s="345"/>
      <c r="D6" s="142" t="s">
        <v>355</v>
      </c>
      <c r="E6" s="142" t="s">
        <v>356</v>
      </c>
      <c r="F6" s="142" t="s">
        <v>357</v>
      </c>
    </row>
    <row r="7" spans="1:6">
      <c r="A7" s="468"/>
      <c r="B7" s="461" t="s">
        <v>484</v>
      </c>
      <c r="C7" s="462" t="s">
        <v>485</v>
      </c>
      <c r="D7" s="463" t="s">
        <v>486</v>
      </c>
      <c r="E7" s="464">
        <v>1</v>
      </c>
      <c r="F7" s="465">
        <v>367357.74</v>
      </c>
    </row>
    <row r="8" spans="1:6">
      <c r="A8" s="468"/>
      <c r="B8" s="461" t="s">
        <v>487</v>
      </c>
      <c r="C8" s="462" t="s">
        <v>488</v>
      </c>
      <c r="D8" s="463" t="s">
        <v>489</v>
      </c>
      <c r="E8" s="464">
        <v>1</v>
      </c>
      <c r="F8" s="466"/>
    </row>
    <row r="9" spans="1:6">
      <c r="A9" s="468"/>
      <c r="B9" s="461" t="s">
        <v>490</v>
      </c>
      <c r="C9" s="462" t="s">
        <v>485</v>
      </c>
      <c r="D9" s="463" t="s">
        <v>491</v>
      </c>
      <c r="E9" s="464">
        <v>0.5</v>
      </c>
      <c r="F9" s="465">
        <v>46312.65</v>
      </c>
    </row>
    <row r="10" spans="1:6">
      <c r="A10" s="468"/>
      <c r="B10" s="467"/>
      <c r="C10" s="462"/>
      <c r="D10" s="467"/>
      <c r="E10" s="464"/>
      <c r="F10" s="466"/>
    </row>
    <row r="11" spans="1:6">
      <c r="A11" s="338" t="s">
        <v>358</v>
      </c>
      <c r="B11" s="347"/>
      <c r="C11" s="348"/>
      <c r="D11" s="143"/>
      <c r="E11" s="144"/>
      <c r="F11" s="145">
        <f>SUM(F7:F10)</f>
        <v>413670.39</v>
      </c>
    </row>
    <row r="12" spans="1:6">
      <c r="A12" s="338" t="s">
        <v>359</v>
      </c>
      <c r="B12" s="339"/>
      <c r="C12" s="340"/>
      <c r="D12" s="143"/>
      <c r="E12" s="144"/>
      <c r="F12" s="145">
        <f>F11*0.302</f>
        <v>124928.45778</v>
      </c>
    </row>
    <row r="13" spans="1:6">
      <c r="A13" s="341" t="s">
        <v>360</v>
      </c>
      <c r="B13" s="342"/>
      <c r="C13" s="343"/>
      <c r="D13" s="146"/>
      <c r="E13" s="146"/>
      <c r="F13" s="147">
        <f>F11+F12</f>
        <v>538598.84777999995</v>
      </c>
    </row>
  </sheetData>
  <mergeCells count="8">
    <mergeCell ref="A12:C12"/>
    <mergeCell ref="A13:C13"/>
    <mergeCell ref="A3:F3"/>
    <mergeCell ref="A5:A6"/>
    <mergeCell ref="B5:B6"/>
    <mergeCell ref="C5:C6"/>
    <mergeCell ref="D5:F5"/>
    <mergeCell ref="A11:C11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B8" sqref="B8:C33"/>
    </sheetView>
  </sheetViews>
  <sheetFormatPr defaultRowHeight="15"/>
  <cols>
    <col min="1" max="1" width="48.42578125" customWidth="1"/>
    <col min="2" max="2" width="41.7109375" customWidth="1"/>
    <col min="3" max="3" width="15.5703125" customWidth="1"/>
    <col min="4" max="4" width="69.5703125" customWidth="1"/>
  </cols>
  <sheetData>
    <row r="1" spans="1:4" ht="26.25">
      <c r="A1" s="148" t="s">
        <v>247</v>
      </c>
    </row>
    <row r="3" spans="1:4" ht="49.5" customHeight="1">
      <c r="A3" s="349" t="s">
        <v>136</v>
      </c>
      <c r="B3" s="349"/>
      <c r="C3" s="349"/>
      <c r="D3" s="349"/>
    </row>
    <row r="4" spans="1:4">
      <c r="A4" s="150"/>
      <c r="B4" s="150"/>
      <c r="C4" s="150"/>
    </row>
    <row r="5" spans="1:4">
      <c r="A5" s="350" t="s">
        <v>241</v>
      </c>
      <c r="B5" s="350"/>
      <c r="C5" s="350"/>
      <c r="D5" s="350"/>
    </row>
    <row r="7" spans="1:4" ht="30">
      <c r="A7" s="469" t="s">
        <v>363</v>
      </c>
      <c r="B7" s="470" t="s">
        <v>364</v>
      </c>
      <c r="C7" s="470" t="s">
        <v>365</v>
      </c>
      <c r="D7" s="470" t="s">
        <v>366</v>
      </c>
    </row>
    <row r="8" spans="1:4" ht="15.75">
      <c r="A8" s="471" t="s">
        <v>492</v>
      </c>
      <c r="B8" s="484" t="s">
        <v>493</v>
      </c>
      <c r="C8" s="485">
        <v>4101.3500000000004</v>
      </c>
      <c r="D8" s="471" t="s">
        <v>494</v>
      </c>
    </row>
    <row r="9" spans="1:4" ht="31.5">
      <c r="A9" s="471" t="s">
        <v>492</v>
      </c>
      <c r="B9" s="486" t="s">
        <v>495</v>
      </c>
      <c r="C9" s="485">
        <v>124.69</v>
      </c>
      <c r="D9" s="472" t="s">
        <v>496</v>
      </c>
    </row>
    <row r="10" spans="1:4" ht="15.75">
      <c r="A10" s="471" t="s">
        <v>492</v>
      </c>
      <c r="B10" s="484" t="s">
        <v>497</v>
      </c>
      <c r="C10" s="485">
        <v>1523.45</v>
      </c>
      <c r="D10" s="472" t="s">
        <v>498</v>
      </c>
    </row>
    <row r="11" spans="1:4" ht="15.75">
      <c r="A11" s="471" t="s">
        <v>492</v>
      </c>
      <c r="B11" s="484" t="s">
        <v>499</v>
      </c>
      <c r="C11" s="487">
        <v>834.01</v>
      </c>
      <c r="D11" s="472" t="s">
        <v>500</v>
      </c>
    </row>
    <row r="12" spans="1:4" ht="47.25">
      <c r="A12" s="471" t="s">
        <v>501</v>
      </c>
      <c r="B12" s="486" t="s">
        <v>502</v>
      </c>
      <c r="C12" s="488">
        <v>47250</v>
      </c>
      <c r="D12" s="473" t="s">
        <v>503</v>
      </c>
    </row>
    <row r="13" spans="1:4" ht="31.5">
      <c r="A13" s="471" t="s">
        <v>504</v>
      </c>
      <c r="B13" s="486" t="s">
        <v>505</v>
      </c>
      <c r="C13" s="489">
        <v>3098</v>
      </c>
      <c r="D13" s="474" t="s">
        <v>506</v>
      </c>
    </row>
    <row r="14" spans="1:4" ht="31.5">
      <c r="A14" s="471" t="s">
        <v>504</v>
      </c>
      <c r="B14" s="486" t="s">
        <v>507</v>
      </c>
      <c r="C14" s="489">
        <v>3098</v>
      </c>
      <c r="D14" s="474" t="s">
        <v>508</v>
      </c>
    </row>
    <row r="15" spans="1:4" ht="31.5">
      <c r="A15" s="471" t="s">
        <v>504</v>
      </c>
      <c r="B15" s="484" t="s">
        <v>509</v>
      </c>
      <c r="C15" s="489">
        <v>3210</v>
      </c>
      <c r="D15" s="474" t="s">
        <v>508</v>
      </c>
    </row>
    <row r="16" spans="1:4" ht="31.5">
      <c r="A16" s="471" t="s">
        <v>504</v>
      </c>
      <c r="B16" s="486" t="s">
        <v>510</v>
      </c>
      <c r="C16" s="489">
        <v>3098</v>
      </c>
      <c r="D16" s="474" t="s">
        <v>508</v>
      </c>
    </row>
    <row r="17" spans="1:4" ht="31.5">
      <c r="A17" s="471" t="s">
        <v>504</v>
      </c>
      <c r="B17" s="486" t="s">
        <v>511</v>
      </c>
      <c r="C17" s="489">
        <v>3098</v>
      </c>
      <c r="D17" s="474" t="s">
        <v>508</v>
      </c>
    </row>
    <row r="18" spans="1:4" ht="31.5">
      <c r="A18" s="471" t="s">
        <v>504</v>
      </c>
      <c r="B18" s="486" t="s">
        <v>512</v>
      </c>
      <c r="C18" s="489">
        <v>23210</v>
      </c>
      <c r="D18" s="474" t="s">
        <v>508</v>
      </c>
    </row>
    <row r="19" spans="1:4" ht="31.5">
      <c r="A19" s="471" t="s">
        <v>504</v>
      </c>
      <c r="B19" s="486" t="s">
        <v>513</v>
      </c>
      <c r="C19" s="489">
        <v>3098</v>
      </c>
      <c r="D19" s="474" t="s">
        <v>508</v>
      </c>
    </row>
    <row r="20" spans="1:4" ht="31.5">
      <c r="A20" s="471" t="s">
        <v>504</v>
      </c>
      <c r="B20" s="486" t="s">
        <v>514</v>
      </c>
      <c r="C20" s="489">
        <v>3098</v>
      </c>
      <c r="D20" s="474" t="s">
        <v>508</v>
      </c>
    </row>
    <row r="21" spans="1:4" ht="31.5">
      <c r="A21" s="471" t="s">
        <v>504</v>
      </c>
      <c r="B21" s="486" t="s">
        <v>515</v>
      </c>
      <c r="C21" s="489">
        <v>23210</v>
      </c>
      <c r="D21" s="474" t="s">
        <v>508</v>
      </c>
    </row>
    <row r="22" spans="1:4" ht="31.5">
      <c r="A22" s="471" t="s">
        <v>504</v>
      </c>
      <c r="B22" s="486" t="s">
        <v>516</v>
      </c>
      <c r="C22" s="489">
        <v>3098</v>
      </c>
      <c r="D22" s="475" t="s">
        <v>508</v>
      </c>
    </row>
    <row r="23" spans="1:4" ht="31.5">
      <c r="A23" s="476" t="s">
        <v>504</v>
      </c>
      <c r="B23" s="490" t="s">
        <v>517</v>
      </c>
      <c r="C23" s="491">
        <v>3098</v>
      </c>
      <c r="D23" s="472" t="s">
        <v>508</v>
      </c>
    </row>
    <row r="24" spans="1:4" ht="31.5">
      <c r="A24" s="476" t="s">
        <v>518</v>
      </c>
      <c r="B24" s="492" t="s">
        <v>519</v>
      </c>
      <c r="C24" s="491">
        <v>4961.0600000000004</v>
      </c>
      <c r="D24" s="471" t="s">
        <v>520</v>
      </c>
    </row>
    <row r="25" spans="1:4" ht="31.5">
      <c r="A25" s="476" t="s">
        <v>518</v>
      </c>
      <c r="B25" s="492" t="s">
        <v>521</v>
      </c>
      <c r="C25" s="491">
        <v>7242.96</v>
      </c>
      <c r="D25" s="471" t="s">
        <v>520</v>
      </c>
    </row>
    <row r="26" spans="1:4" ht="31.5">
      <c r="A26" s="476" t="s">
        <v>518</v>
      </c>
      <c r="B26" s="492" t="s">
        <v>522</v>
      </c>
      <c r="C26" s="491">
        <v>8629.09</v>
      </c>
      <c r="D26" s="471" t="s">
        <v>520</v>
      </c>
    </row>
    <row r="27" spans="1:4" ht="31.5">
      <c r="A27" s="476" t="s">
        <v>518</v>
      </c>
      <c r="B27" s="492" t="s">
        <v>523</v>
      </c>
      <c r="C27" s="491">
        <v>20867.400000000001</v>
      </c>
      <c r="D27" s="471" t="s">
        <v>520</v>
      </c>
    </row>
    <row r="28" spans="1:4" ht="31.5">
      <c r="A28" s="476" t="s">
        <v>518</v>
      </c>
      <c r="B28" s="492" t="s">
        <v>524</v>
      </c>
      <c r="C28" s="491">
        <v>4961.0600000000004</v>
      </c>
      <c r="D28" s="471" t="s">
        <v>520</v>
      </c>
    </row>
    <row r="29" spans="1:4" ht="31.5">
      <c r="A29" s="476" t="s">
        <v>518</v>
      </c>
      <c r="B29" s="492" t="s">
        <v>525</v>
      </c>
      <c r="C29" s="491">
        <v>25406.14</v>
      </c>
      <c r="D29" s="471" t="s">
        <v>520</v>
      </c>
    </row>
    <row r="30" spans="1:4" ht="31.5">
      <c r="A30" s="476" t="s">
        <v>518</v>
      </c>
      <c r="B30" s="492" t="s">
        <v>526</v>
      </c>
      <c r="C30" s="491">
        <v>5390.8</v>
      </c>
      <c r="D30" s="471" t="s">
        <v>520</v>
      </c>
    </row>
    <row r="31" spans="1:4" ht="31.5">
      <c r="A31" s="476" t="s">
        <v>518</v>
      </c>
      <c r="B31" s="492" t="s">
        <v>527</v>
      </c>
      <c r="C31" s="491">
        <v>4961.0600000000004</v>
      </c>
      <c r="D31" s="471" t="s">
        <v>520</v>
      </c>
    </row>
    <row r="32" spans="1:4" ht="31.5">
      <c r="A32" s="476" t="s">
        <v>518</v>
      </c>
      <c r="B32" s="492" t="s">
        <v>528</v>
      </c>
      <c r="C32" s="491">
        <v>13129.09</v>
      </c>
      <c r="D32" s="471" t="s">
        <v>520</v>
      </c>
    </row>
    <row r="33" spans="1:4" ht="31.5">
      <c r="A33" s="476" t="s">
        <v>518</v>
      </c>
      <c r="B33" s="492" t="s">
        <v>529</v>
      </c>
      <c r="C33" s="491">
        <v>4961.0600000000004</v>
      </c>
      <c r="D33" s="471" t="s">
        <v>520</v>
      </c>
    </row>
    <row r="34" spans="1:4" ht="15.75">
      <c r="A34" s="477" t="s">
        <v>258</v>
      </c>
      <c r="B34" s="215"/>
      <c r="C34" s="478">
        <v>228757.22</v>
      </c>
      <c r="D34" s="479"/>
    </row>
  </sheetData>
  <mergeCells count="2">
    <mergeCell ref="A3:D3"/>
    <mergeCell ref="A5:D5"/>
  </mergeCells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K19" sqref="K19"/>
    </sheetView>
  </sheetViews>
  <sheetFormatPr defaultRowHeight="15"/>
  <cols>
    <col min="1" max="1" width="37.85546875" customWidth="1"/>
    <col min="2" max="2" width="15.7109375" customWidth="1"/>
    <col min="3" max="3" width="51.42578125" customWidth="1"/>
  </cols>
  <sheetData>
    <row r="1" spans="1:3" ht="42" customHeight="1">
      <c r="A1" s="291" t="s">
        <v>367</v>
      </c>
      <c r="B1" s="291"/>
      <c r="C1" s="291"/>
    </row>
    <row r="2" spans="1:3" ht="15.75" thickBot="1">
      <c r="A2" s="7"/>
      <c r="B2" s="7"/>
      <c r="C2" s="7"/>
    </row>
    <row r="3" spans="1:3">
      <c r="A3" s="352" t="s">
        <v>15</v>
      </c>
      <c r="B3" s="354" t="s">
        <v>300</v>
      </c>
      <c r="C3" s="355"/>
    </row>
    <row r="4" spans="1:3" ht="39.75" customHeight="1" thickBot="1">
      <c r="A4" s="353"/>
      <c r="B4" s="356"/>
      <c r="C4" s="357"/>
    </row>
    <row r="5" spans="1:3" ht="15.75" thickBot="1">
      <c r="A5" s="151" t="s">
        <v>17</v>
      </c>
      <c r="B5" s="351">
        <v>7453019764</v>
      </c>
      <c r="C5" s="351"/>
    </row>
    <row r="6" spans="1:3" ht="15.75" thickBot="1">
      <c r="A6" s="151" t="s">
        <v>18</v>
      </c>
      <c r="B6" s="351">
        <v>745301001</v>
      </c>
      <c r="C6" s="351"/>
    </row>
    <row r="7" spans="1:3" ht="15.75" thickBot="1">
      <c r="A7" s="151" t="s">
        <v>56</v>
      </c>
      <c r="B7" s="351" t="s">
        <v>68</v>
      </c>
      <c r="C7" s="351"/>
    </row>
    <row r="8" spans="1:3" ht="30.75" thickBot="1">
      <c r="A8" s="152" t="s">
        <v>368</v>
      </c>
      <c r="B8" s="362" t="s">
        <v>369</v>
      </c>
      <c r="C8" s="362"/>
    </row>
    <row r="9" spans="1:3" ht="15.75">
      <c r="A9" s="363"/>
      <c r="B9" s="363"/>
      <c r="C9" s="363"/>
    </row>
    <row r="10" spans="1:3" ht="30">
      <c r="A10" s="153" t="s">
        <v>370</v>
      </c>
      <c r="B10" s="364"/>
      <c r="C10" s="365"/>
    </row>
    <row r="11" spans="1:3">
      <c r="A11" s="153" t="s">
        <v>371</v>
      </c>
      <c r="B11" s="364"/>
      <c r="C11" s="365"/>
    </row>
    <row r="12" spans="1:3" ht="45">
      <c r="A12" s="102" t="s">
        <v>372</v>
      </c>
      <c r="B12" s="364"/>
      <c r="C12" s="365"/>
    </row>
    <row r="13" spans="1:3" ht="39.75" customHeight="1">
      <c r="A13" s="366" t="s">
        <v>373</v>
      </c>
      <c r="B13" s="366"/>
      <c r="C13" s="366"/>
    </row>
    <row r="14" spans="1:3">
      <c r="A14" s="7"/>
      <c r="B14" s="7"/>
      <c r="C14" s="7"/>
    </row>
    <row r="15" spans="1:3" ht="75.75" thickBot="1">
      <c r="A15" s="103" t="s">
        <v>374</v>
      </c>
      <c r="B15" s="154" t="s">
        <v>384</v>
      </c>
      <c r="C15" s="154" t="s">
        <v>375</v>
      </c>
    </row>
    <row r="16" spans="1:3" ht="15.75" thickBot="1">
      <c r="A16" s="155" t="s">
        <v>376</v>
      </c>
      <c r="B16" s="156"/>
      <c r="C16" s="157"/>
    </row>
    <row r="17" spans="1:3">
      <c r="A17" s="158" t="s">
        <v>377</v>
      </c>
      <c r="B17" s="158"/>
      <c r="C17" s="158"/>
    </row>
    <row r="18" spans="1:3">
      <c r="A18" s="159" t="s">
        <v>378</v>
      </c>
      <c r="B18" s="159"/>
      <c r="C18" s="159"/>
    </row>
    <row r="19" spans="1:3">
      <c r="A19" s="159" t="s">
        <v>379</v>
      </c>
      <c r="B19" s="159"/>
      <c r="C19" s="159"/>
    </row>
    <row r="20" spans="1:3">
      <c r="A20" s="7"/>
      <c r="B20" s="7"/>
      <c r="C20" s="7"/>
    </row>
    <row r="21" spans="1:3" ht="57.75" customHeight="1">
      <c r="A21" s="358" t="s">
        <v>380</v>
      </c>
      <c r="B21" s="321"/>
      <c r="C21" s="321"/>
    </row>
    <row r="22" spans="1:3" ht="75.75" customHeight="1">
      <c r="A22" s="359" t="s">
        <v>381</v>
      </c>
      <c r="B22" s="335"/>
      <c r="C22" s="335"/>
    </row>
    <row r="23" spans="1:3" ht="66" customHeight="1">
      <c r="A23" s="359" t="s">
        <v>382</v>
      </c>
      <c r="B23" s="335"/>
      <c r="C23" s="335"/>
    </row>
    <row r="24" spans="1:3" ht="38.25" customHeight="1">
      <c r="A24" s="360" t="s">
        <v>383</v>
      </c>
      <c r="B24" s="361"/>
      <c r="C24" s="361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" right="0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5"/>
  <sheetViews>
    <sheetView topLeftCell="A13" workbookViewId="0">
      <selection activeCell="B3" sqref="B3:E3"/>
    </sheetView>
  </sheetViews>
  <sheetFormatPr defaultRowHeight="15"/>
  <cols>
    <col min="1" max="1" width="4.7109375" customWidth="1"/>
    <col min="2" max="2" width="56.5703125" customWidth="1"/>
    <col min="3" max="3" width="31.7109375" customWidth="1"/>
    <col min="4" max="4" width="26.7109375" customWidth="1"/>
    <col min="5" max="5" width="29.140625" customWidth="1"/>
  </cols>
  <sheetData>
    <row r="1" spans="1:5" ht="15.75">
      <c r="A1" s="160"/>
      <c r="B1" s="161"/>
      <c r="C1" s="161"/>
      <c r="D1" s="162"/>
      <c r="E1" s="162" t="s">
        <v>385</v>
      </c>
    </row>
    <row r="2" spans="1:5" ht="15.75">
      <c r="A2" s="160"/>
      <c r="B2" s="368"/>
      <c r="C2" s="368"/>
      <c r="D2" s="368"/>
      <c r="E2" s="368"/>
    </row>
    <row r="3" spans="1:5" ht="38.25" customHeight="1">
      <c r="A3" s="160"/>
      <c r="B3" s="369" t="s">
        <v>386</v>
      </c>
      <c r="C3" s="369"/>
      <c r="D3" s="369"/>
      <c r="E3" s="369"/>
    </row>
    <row r="4" spans="1:5" ht="15.75">
      <c r="A4" s="160"/>
      <c r="B4" s="163"/>
      <c r="C4" s="163"/>
      <c r="D4" s="163"/>
      <c r="E4" s="163"/>
    </row>
    <row r="5" spans="1:5" ht="56.25" customHeight="1">
      <c r="A5" s="160"/>
      <c r="B5" s="164" t="s">
        <v>15</v>
      </c>
      <c r="C5" s="324" t="s">
        <v>414</v>
      </c>
      <c r="D5" s="325"/>
      <c r="E5" s="370"/>
    </row>
    <row r="6" spans="1:5" ht="15.75">
      <c r="A6" s="160"/>
      <c r="B6" s="164" t="s">
        <v>17</v>
      </c>
      <c r="C6" s="367">
        <v>7453019764</v>
      </c>
      <c r="D6" s="367"/>
      <c r="E6" s="367"/>
    </row>
    <row r="7" spans="1:5" ht="15.75">
      <c r="A7" s="160"/>
      <c r="B7" s="164" t="s">
        <v>18</v>
      </c>
      <c r="C7" s="367">
        <v>745301001</v>
      </c>
      <c r="D7" s="367"/>
      <c r="E7" s="367"/>
    </row>
    <row r="8" spans="1:5" ht="15.75">
      <c r="A8" s="160"/>
      <c r="B8" s="164" t="s">
        <v>56</v>
      </c>
      <c r="C8" s="367" t="s">
        <v>415</v>
      </c>
      <c r="D8" s="367"/>
      <c r="E8" s="367"/>
    </row>
    <row r="9" spans="1:5" ht="15.75">
      <c r="A9" s="160"/>
      <c r="B9" s="165"/>
      <c r="C9" s="166"/>
      <c r="D9" s="166"/>
      <c r="E9" s="166"/>
    </row>
    <row r="10" spans="1:5">
      <c r="A10" s="372" t="s">
        <v>80</v>
      </c>
      <c r="B10" s="372" t="s">
        <v>387</v>
      </c>
      <c r="C10" s="372" t="s">
        <v>388</v>
      </c>
      <c r="D10" s="372" t="s">
        <v>389</v>
      </c>
      <c r="E10" s="372" t="s">
        <v>390</v>
      </c>
    </row>
    <row r="11" spans="1:5" ht="33" customHeight="1">
      <c r="A11" s="373"/>
      <c r="B11" s="373"/>
      <c r="C11" s="373"/>
      <c r="D11" s="373"/>
      <c r="E11" s="373"/>
    </row>
    <row r="12" spans="1:5" ht="15.75">
      <c r="A12" s="167">
        <v>1</v>
      </c>
      <c r="B12" s="168" t="s">
        <v>391</v>
      </c>
      <c r="C12" s="374" t="s">
        <v>416</v>
      </c>
      <c r="D12" s="375"/>
      <c r="E12" s="376"/>
    </row>
    <row r="13" spans="1:5" ht="15.75">
      <c r="A13" s="169">
        <v>2</v>
      </c>
      <c r="B13" s="170" t="s">
        <v>392</v>
      </c>
      <c r="C13" s="171"/>
      <c r="D13" s="171"/>
      <c r="E13" s="171"/>
    </row>
    <row r="14" spans="1:5" ht="31.5">
      <c r="A14" s="169">
        <v>3</v>
      </c>
      <c r="B14" s="170" t="s">
        <v>393</v>
      </c>
      <c r="C14" s="172"/>
      <c r="D14" s="173"/>
      <c r="E14" s="174"/>
    </row>
    <row r="15" spans="1:5" ht="31.5">
      <c r="A15" s="169">
        <v>4</v>
      </c>
      <c r="B15" s="170" t="s">
        <v>394</v>
      </c>
      <c r="C15" s="172"/>
      <c r="D15" s="172"/>
      <c r="E15" s="174"/>
    </row>
    <row r="16" spans="1:5" ht="15.75">
      <c r="A16" s="169">
        <v>5</v>
      </c>
      <c r="B16" s="175" t="s">
        <v>395</v>
      </c>
      <c r="C16" s="176"/>
      <c r="D16" s="176"/>
      <c r="E16" s="177"/>
    </row>
    <row r="17" spans="1:5" ht="15.75">
      <c r="A17" s="169">
        <v>6</v>
      </c>
      <c r="B17" s="178" t="s">
        <v>396</v>
      </c>
      <c r="C17" s="172"/>
      <c r="D17" s="179"/>
      <c r="E17" s="174"/>
    </row>
    <row r="18" spans="1:5" ht="31.5">
      <c r="A18" s="169">
        <v>7</v>
      </c>
      <c r="B18" s="170" t="s">
        <v>397</v>
      </c>
      <c r="C18" s="172"/>
      <c r="D18" s="180"/>
      <c r="E18" s="174"/>
    </row>
    <row r="19" spans="1:5" ht="15.75">
      <c r="A19" s="169">
        <v>8</v>
      </c>
      <c r="B19" s="181" t="s">
        <v>398</v>
      </c>
      <c r="C19" s="172"/>
      <c r="D19" s="172"/>
      <c r="E19" s="174"/>
    </row>
    <row r="20" spans="1:5" ht="17.25" customHeight="1">
      <c r="A20" s="169">
        <v>9</v>
      </c>
      <c r="B20" s="181" t="s">
        <v>399</v>
      </c>
      <c r="C20" s="172"/>
      <c r="D20" s="182"/>
      <c r="E20" s="174"/>
    </row>
    <row r="21" spans="1:5" ht="15.75">
      <c r="A21" s="169">
        <v>10</v>
      </c>
      <c r="B21" s="170" t="s">
        <v>400</v>
      </c>
      <c r="C21" s="172"/>
      <c r="D21" s="173"/>
      <c r="E21" s="174"/>
    </row>
    <row r="22" spans="1:5" ht="31.5">
      <c r="A22" s="169">
        <v>11</v>
      </c>
      <c r="B22" s="170" t="s">
        <v>401</v>
      </c>
      <c r="C22" s="172"/>
      <c r="D22" s="183"/>
      <c r="E22" s="174"/>
    </row>
    <row r="23" spans="1:5" ht="31.5">
      <c r="A23" s="169">
        <v>12</v>
      </c>
      <c r="B23" s="170" t="s">
        <v>402</v>
      </c>
      <c r="C23" s="172"/>
      <c r="D23" s="183"/>
      <c r="E23" s="174"/>
    </row>
    <row r="24" spans="1:5" ht="15.75">
      <c r="A24" s="169">
        <v>12</v>
      </c>
      <c r="B24" s="170" t="s">
        <v>403</v>
      </c>
      <c r="C24" s="172"/>
      <c r="D24" s="183"/>
      <c r="E24" s="174"/>
    </row>
    <row r="25" spans="1:5" ht="17.25" customHeight="1">
      <c r="A25" s="169">
        <v>13</v>
      </c>
      <c r="B25" s="170" t="s">
        <v>404</v>
      </c>
      <c r="C25" s="172"/>
      <c r="D25" s="183"/>
      <c r="E25" s="174"/>
    </row>
    <row r="26" spans="1:5" ht="15.75">
      <c r="A26" s="169">
        <v>14</v>
      </c>
      <c r="B26" s="170" t="s">
        <v>405</v>
      </c>
      <c r="C26" s="172"/>
      <c r="D26" s="183"/>
      <c r="E26" s="174"/>
    </row>
    <row r="27" spans="1:5" ht="15.75">
      <c r="A27" s="169">
        <v>15</v>
      </c>
      <c r="B27" s="170" t="s">
        <v>406</v>
      </c>
      <c r="C27" s="172"/>
      <c r="D27" s="183"/>
      <c r="E27" s="174"/>
    </row>
    <row r="28" spans="1:5" ht="15.75">
      <c r="A28" s="169">
        <v>16</v>
      </c>
      <c r="B28" s="170" t="s">
        <v>407</v>
      </c>
      <c r="C28" s="172"/>
      <c r="D28" s="183"/>
      <c r="E28" s="174"/>
    </row>
    <row r="29" spans="1:5" ht="15.75">
      <c r="A29" s="169">
        <v>17</v>
      </c>
      <c r="B29" s="170" t="s">
        <v>408</v>
      </c>
      <c r="C29" s="172"/>
      <c r="D29" s="183"/>
      <c r="E29" s="174"/>
    </row>
    <row r="30" spans="1:5" ht="31.5">
      <c r="A30" s="169">
        <v>18</v>
      </c>
      <c r="B30" s="170" t="s">
        <v>409</v>
      </c>
      <c r="C30" s="172"/>
      <c r="D30" s="183"/>
      <c r="E30" s="174"/>
    </row>
    <row r="31" spans="1:5" ht="15.75">
      <c r="A31" s="160"/>
      <c r="B31" s="184"/>
      <c r="C31" s="185"/>
      <c r="D31" s="186"/>
      <c r="E31" s="187"/>
    </row>
    <row r="32" spans="1:5" ht="15.75">
      <c r="A32" s="160"/>
      <c r="B32" s="188" t="s">
        <v>410</v>
      </c>
      <c r="C32" s="185"/>
      <c r="D32" s="186"/>
      <c r="E32" s="187"/>
    </row>
    <row r="33" spans="1:5" ht="57" customHeight="1">
      <c r="A33" s="160"/>
      <c r="B33" s="371" t="s">
        <v>411</v>
      </c>
      <c r="C33" s="371"/>
      <c r="D33" s="371"/>
      <c r="E33" s="371"/>
    </row>
    <row r="34" spans="1:5" ht="61.5" customHeight="1">
      <c r="A34" s="160"/>
      <c r="B34" s="371" t="s">
        <v>412</v>
      </c>
      <c r="C34" s="371"/>
      <c r="D34" s="371"/>
      <c r="E34" s="371"/>
    </row>
    <row r="35" spans="1:5" ht="39.75" customHeight="1">
      <c r="A35" s="160"/>
      <c r="B35" s="371" t="s">
        <v>413</v>
      </c>
      <c r="C35" s="371"/>
      <c r="D35" s="371"/>
      <c r="E35" s="371"/>
    </row>
  </sheetData>
  <mergeCells count="15">
    <mergeCell ref="B33:E33"/>
    <mergeCell ref="B34:E34"/>
    <mergeCell ref="B35:E35"/>
    <mergeCell ref="A10:A11"/>
    <mergeCell ref="B10:B11"/>
    <mergeCell ref="C10:C11"/>
    <mergeCell ref="D10:D11"/>
    <mergeCell ref="E10:E11"/>
    <mergeCell ref="C12:E12"/>
    <mergeCell ref="C8:E8"/>
    <mergeCell ref="B2:E2"/>
    <mergeCell ref="B3:E3"/>
    <mergeCell ref="C5:E5"/>
    <mergeCell ref="C6:E6"/>
    <mergeCell ref="C7:E7"/>
  </mergeCells>
  <pageMargins left="0" right="0" top="0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A3" sqref="A3:L3"/>
    </sheetView>
  </sheetViews>
  <sheetFormatPr defaultRowHeight="15"/>
  <cols>
    <col min="1" max="1" width="41.42578125" customWidth="1"/>
    <col min="2" max="2" width="15.7109375" customWidth="1"/>
    <col min="3" max="3" width="7.28515625" customWidth="1"/>
    <col min="4" max="4" width="6.42578125" customWidth="1"/>
    <col min="5" max="5" width="6.5703125" customWidth="1"/>
    <col min="6" max="7" width="6.42578125" customWidth="1"/>
    <col min="8" max="8" width="7" customWidth="1"/>
    <col min="9" max="9" width="6.5703125" customWidth="1"/>
    <col min="10" max="10" width="7" customWidth="1"/>
    <col min="11" max="11" width="7.28515625" customWidth="1"/>
    <col min="12" max="12" width="7.85546875" customWidth="1"/>
  </cols>
  <sheetData>
    <row r="1" spans="1:14" ht="15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91" t="s">
        <v>385</v>
      </c>
    </row>
    <row r="2" spans="1:14" ht="15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8.75">
      <c r="A3" s="377" t="s">
        <v>455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62"/>
      <c r="N3" s="162"/>
    </row>
    <row r="4" spans="1:14" ht="15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2"/>
      <c r="N4" s="162"/>
    </row>
    <row r="5" spans="1:14" ht="48" customHeight="1">
      <c r="A5" s="164" t="s">
        <v>15</v>
      </c>
      <c r="B5" s="379" t="s">
        <v>414</v>
      </c>
      <c r="C5" s="379"/>
      <c r="D5" s="379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 ht="15.75">
      <c r="A6" s="164" t="s">
        <v>17</v>
      </c>
      <c r="B6" s="367">
        <v>7453019764</v>
      </c>
      <c r="C6" s="367"/>
      <c r="D6" s="367"/>
      <c r="E6" s="380"/>
      <c r="F6" s="380"/>
      <c r="G6" s="380"/>
      <c r="H6" s="380"/>
      <c r="I6" s="380"/>
      <c r="J6" s="380"/>
      <c r="K6" s="380"/>
      <c r="L6" s="380"/>
      <c r="M6" s="380"/>
      <c r="N6" s="380"/>
    </row>
    <row r="7" spans="1:14" ht="15.75">
      <c r="A7" s="164" t="s">
        <v>18</v>
      </c>
      <c r="B7" s="367">
        <v>745301001</v>
      </c>
      <c r="C7" s="367"/>
      <c r="D7" s="367"/>
      <c r="E7" s="380"/>
      <c r="F7" s="380"/>
      <c r="G7" s="380"/>
      <c r="H7" s="380"/>
      <c r="I7" s="380"/>
      <c r="J7" s="380"/>
      <c r="K7" s="380"/>
      <c r="L7" s="380"/>
      <c r="M7" s="380"/>
      <c r="N7" s="380"/>
    </row>
    <row r="8" spans="1:14" ht="15.75">
      <c r="A8" s="164" t="s">
        <v>56</v>
      </c>
      <c r="B8" s="367" t="s">
        <v>415</v>
      </c>
      <c r="C8" s="367"/>
      <c r="D8" s="367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1:14" ht="15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378" t="s">
        <v>417</v>
      </c>
      <c r="N9" s="378"/>
    </row>
    <row r="10" spans="1:14" ht="15.75">
      <c r="A10" s="381" t="s">
        <v>391</v>
      </c>
      <c r="B10" s="381" t="s">
        <v>427</v>
      </c>
      <c r="C10" s="382" t="s">
        <v>426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1" t="s">
        <v>375</v>
      </c>
      <c r="N10" s="381"/>
    </row>
    <row r="11" spans="1:14" ht="15.75">
      <c r="A11" s="381"/>
      <c r="B11" s="381"/>
      <c r="C11" s="382" t="s">
        <v>418</v>
      </c>
      <c r="D11" s="382"/>
      <c r="E11" s="382"/>
      <c r="F11" s="382"/>
      <c r="G11" s="382"/>
      <c r="H11" s="382" t="s">
        <v>419</v>
      </c>
      <c r="I11" s="382"/>
      <c r="J11" s="382"/>
      <c r="K11" s="382"/>
      <c r="L11" s="382"/>
      <c r="M11" s="381"/>
      <c r="N11" s="381"/>
    </row>
    <row r="12" spans="1:14" ht="15.75">
      <c r="A12" s="381"/>
      <c r="B12" s="381"/>
      <c r="C12" s="174" t="s">
        <v>360</v>
      </c>
      <c r="D12" s="174" t="s">
        <v>420</v>
      </c>
      <c r="E12" s="174" t="s">
        <v>421</v>
      </c>
      <c r="F12" s="174" t="s">
        <v>422</v>
      </c>
      <c r="G12" s="174" t="s">
        <v>423</v>
      </c>
      <c r="H12" s="174" t="s">
        <v>360</v>
      </c>
      <c r="I12" s="174" t="s">
        <v>420</v>
      </c>
      <c r="J12" s="174" t="s">
        <v>421</v>
      </c>
      <c r="K12" s="174" t="s">
        <v>422</v>
      </c>
      <c r="L12" s="174" t="s">
        <v>423</v>
      </c>
      <c r="M12" s="381"/>
      <c r="N12" s="381"/>
    </row>
    <row r="13" spans="1:14" ht="15.75">
      <c r="A13" s="189" t="s">
        <v>360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382"/>
      <c r="N13" s="382"/>
    </row>
    <row r="14" spans="1:14" ht="15.75">
      <c r="A14" s="190" t="s">
        <v>416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382"/>
      <c r="N14" s="382"/>
    </row>
    <row r="15" spans="1:14" ht="15.75">
      <c r="A15" s="189" t="s">
        <v>424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382"/>
      <c r="N15" s="382"/>
    </row>
    <row r="16" spans="1:14" ht="15.75">
      <c r="A16" s="189" t="s">
        <v>379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382"/>
      <c r="N16" s="382"/>
    </row>
    <row r="17" spans="1:14" ht="15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15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15.75">
      <c r="A19" s="162" t="s">
        <v>410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ht="55.5" customHeight="1">
      <c r="A20" s="383" t="s">
        <v>425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162"/>
      <c r="N20" s="162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A3:L3"/>
    <mergeCell ref="M9:N9"/>
    <mergeCell ref="B5:N5"/>
    <mergeCell ref="B6:N6"/>
    <mergeCell ref="B7:N7"/>
    <mergeCell ref="B8:N8"/>
  </mergeCells>
  <pageMargins left="0" right="0" top="0" bottom="0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30" sqref="B30"/>
    </sheetView>
  </sheetViews>
  <sheetFormatPr defaultRowHeight="15"/>
  <cols>
    <col min="1" max="1" width="40.140625" customWidth="1"/>
    <col min="2" max="2" width="62.7109375" customWidth="1"/>
  </cols>
  <sheetData>
    <row r="1" spans="1:2">
      <c r="A1" s="384" t="s">
        <v>428</v>
      </c>
      <c r="B1" s="384"/>
    </row>
    <row r="2" spans="1:2" ht="58.5" customHeight="1">
      <c r="A2" s="384"/>
      <c r="B2" s="384"/>
    </row>
    <row r="3" spans="1:2" ht="15.75">
      <c r="A3" s="162"/>
      <c r="B3" s="162"/>
    </row>
    <row r="4" spans="1:2" ht="63">
      <c r="A4" s="189" t="s">
        <v>15</v>
      </c>
      <c r="B4" s="46" t="s">
        <v>436</v>
      </c>
    </row>
    <row r="5" spans="1:2" ht="15.75">
      <c r="A5" s="189" t="s">
        <v>17</v>
      </c>
      <c r="B5" s="46">
        <v>7453019764</v>
      </c>
    </row>
    <row r="6" spans="1:2" ht="15.75">
      <c r="A6" s="189" t="s">
        <v>18</v>
      </c>
      <c r="B6" s="169">
        <v>745301001</v>
      </c>
    </row>
    <row r="7" spans="1:2" ht="15.75">
      <c r="A7" s="189" t="s">
        <v>56</v>
      </c>
      <c r="B7" s="169" t="s">
        <v>20</v>
      </c>
    </row>
    <row r="8" spans="1:2" ht="15.75">
      <c r="A8" s="189" t="s">
        <v>192</v>
      </c>
      <c r="B8" s="169" t="s">
        <v>437</v>
      </c>
    </row>
    <row r="9" spans="1:2" ht="15.75">
      <c r="A9" s="162"/>
      <c r="B9" s="162"/>
    </row>
    <row r="10" spans="1:2" ht="15.75">
      <c r="A10" s="162"/>
      <c r="B10" s="162"/>
    </row>
    <row r="11" spans="1:2" ht="15.75">
      <c r="A11" s="174" t="s">
        <v>429</v>
      </c>
      <c r="B11" s="174" t="s">
        <v>61</v>
      </c>
    </row>
    <row r="12" spans="1:2" ht="63">
      <c r="A12" s="32" t="s">
        <v>430</v>
      </c>
      <c r="B12" s="169" t="s">
        <v>431</v>
      </c>
    </row>
    <row r="13" spans="1:2" ht="47.25">
      <c r="A13" s="32" t="s">
        <v>432</v>
      </c>
      <c r="B13" s="169" t="s">
        <v>431</v>
      </c>
    </row>
    <row r="14" spans="1:2" ht="63">
      <c r="A14" s="32" t="s">
        <v>433</v>
      </c>
      <c r="B14" s="169" t="s">
        <v>431</v>
      </c>
    </row>
    <row r="15" spans="1:2" ht="31.5">
      <c r="A15" s="32" t="s">
        <v>434</v>
      </c>
      <c r="B15" s="189"/>
    </row>
    <row r="16" spans="1:2" ht="15.75">
      <c r="A16" s="162"/>
      <c r="B16" s="162"/>
    </row>
    <row r="17" spans="1:2" ht="15.75">
      <c r="A17" s="162" t="s">
        <v>410</v>
      </c>
      <c r="B17" s="162"/>
    </row>
    <row r="18" spans="1:2" ht="27" customHeight="1">
      <c r="A18" s="385" t="s">
        <v>435</v>
      </c>
      <c r="B18" s="385"/>
    </row>
    <row r="19" spans="1:2" ht="76.5" customHeight="1">
      <c r="A19" s="385" t="s">
        <v>438</v>
      </c>
      <c r="B19" s="385"/>
    </row>
  </sheetData>
  <mergeCells count="3">
    <mergeCell ref="A1:B2"/>
    <mergeCell ref="A18:B18"/>
    <mergeCell ref="A19:B19"/>
  </mergeCells>
  <pageMargins left="0" right="0" top="0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A9" sqref="A9:I9"/>
    </sheetView>
  </sheetViews>
  <sheetFormatPr defaultRowHeight="15"/>
  <cols>
    <col min="1" max="1" width="43.5703125" customWidth="1"/>
    <col min="5" max="5" width="36.5703125" customWidth="1"/>
    <col min="10" max="10" width="0.140625" customWidth="1"/>
  </cols>
  <sheetData>
    <row r="1" spans="1:10" ht="54" customHeight="1">
      <c r="A1" s="291" t="s">
        <v>439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45.75" customHeight="1">
      <c r="A3" s="86" t="s">
        <v>15</v>
      </c>
      <c r="B3" s="388" t="s">
        <v>436</v>
      </c>
      <c r="C3" s="388"/>
      <c r="D3" s="388"/>
      <c r="E3" s="388"/>
      <c r="F3" s="380"/>
      <c r="G3" s="380"/>
      <c r="H3" s="380"/>
      <c r="I3" s="380"/>
      <c r="J3" s="7"/>
    </row>
    <row r="4" spans="1:10">
      <c r="A4" s="87" t="s">
        <v>17</v>
      </c>
      <c r="B4" s="389">
        <v>7453019764</v>
      </c>
      <c r="C4" s="389"/>
      <c r="D4" s="389"/>
      <c r="E4" s="389"/>
      <c r="F4" s="380"/>
      <c r="G4" s="380"/>
      <c r="H4" s="380"/>
      <c r="I4" s="380"/>
      <c r="J4" s="7"/>
    </row>
    <row r="5" spans="1:10">
      <c r="A5" s="87" t="s">
        <v>18</v>
      </c>
      <c r="B5" s="389">
        <v>745301001</v>
      </c>
      <c r="C5" s="389"/>
      <c r="D5" s="389"/>
      <c r="E5" s="389"/>
      <c r="F5" s="380"/>
      <c r="G5" s="380"/>
      <c r="H5" s="380"/>
      <c r="I5" s="380"/>
      <c r="J5" s="7"/>
    </row>
    <row r="6" spans="1:10">
      <c r="A6" s="87" t="s">
        <v>56</v>
      </c>
      <c r="B6" s="389" t="s">
        <v>440</v>
      </c>
      <c r="C6" s="389"/>
      <c r="D6" s="389"/>
      <c r="E6" s="389"/>
      <c r="F6" s="380"/>
      <c r="G6" s="380"/>
      <c r="H6" s="380"/>
      <c r="I6" s="380"/>
      <c r="J6" s="7"/>
    </row>
    <row r="7" spans="1:10">
      <c r="A7" s="87" t="s">
        <v>441</v>
      </c>
      <c r="B7" s="389" t="s">
        <v>437</v>
      </c>
      <c r="C7" s="389"/>
      <c r="D7" s="389"/>
      <c r="E7" s="389"/>
      <c r="F7" s="380"/>
      <c r="G7" s="380"/>
      <c r="H7" s="380"/>
      <c r="I7" s="380"/>
      <c r="J7" s="7"/>
    </row>
    <row r="8" spans="1:10">
      <c r="A8" s="193"/>
      <c r="B8" s="194"/>
      <c r="C8" s="194"/>
      <c r="D8" s="194"/>
      <c r="E8" s="194"/>
      <c r="F8" s="7"/>
      <c r="G8" s="7"/>
      <c r="H8" s="7"/>
      <c r="I8" s="7"/>
      <c r="J8" s="7"/>
    </row>
    <row r="9" spans="1:10" ht="58.5" customHeight="1">
      <c r="A9" s="386" t="s">
        <v>442</v>
      </c>
      <c r="B9" s="387"/>
      <c r="C9" s="387"/>
      <c r="D9" s="387"/>
      <c r="E9" s="387"/>
      <c r="F9" s="237"/>
      <c r="G9" s="237"/>
      <c r="H9" s="237"/>
      <c r="I9" s="237"/>
      <c r="J9" s="7"/>
    </row>
  </sheetData>
  <mergeCells count="7">
    <mergeCell ref="A9:I9"/>
    <mergeCell ref="A1:J1"/>
    <mergeCell ref="B3:I3"/>
    <mergeCell ref="B4:I4"/>
    <mergeCell ref="B5:I5"/>
    <mergeCell ref="B6:I6"/>
    <mergeCell ref="B7:I7"/>
  </mergeCells>
  <pageMargins left="0" right="0" top="0" bottom="0" header="0" footer="0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14" sqref="A14:B16"/>
    </sheetView>
  </sheetViews>
  <sheetFormatPr defaultRowHeight="15"/>
  <cols>
    <col min="1" max="1" width="44.5703125" customWidth="1"/>
    <col min="2" max="2" width="58.5703125" customWidth="1"/>
  </cols>
  <sheetData>
    <row r="1" spans="1:2" ht="57.75" customHeight="1">
      <c r="A1" s="390" t="s">
        <v>443</v>
      </c>
      <c r="B1" s="390"/>
    </row>
    <row r="2" spans="1:2" ht="15.75">
      <c r="A2" s="195"/>
      <c r="B2" s="195"/>
    </row>
    <row r="3" spans="1:2" ht="63">
      <c r="A3" s="189" t="s">
        <v>15</v>
      </c>
      <c r="B3" s="46" t="s">
        <v>436</v>
      </c>
    </row>
    <row r="4" spans="1:2" ht="15.75">
      <c r="A4" s="189" t="s">
        <v>17</v>
      </c>
      <c r="B4" s="174">
        <v>7453019764</v>
      </c>
    </row>
    <row r="5" spans="1:2" ht="15.75">
      <c r="A5" s="189" t="s">
        <v>18</v>
      </c>
      <c r="B5" s="174">
        <v>745301001</v>
      </c>
    </row>
    <row r="6" spans="1:2" ht="15.75">
      <c r="A6" s="189" t="s">
        <v>441</v>
      </c>
      <c r="B6" s="174" t="s">
        <v>437</v>
      </c>
    </row>
    <row r="7" spans="1:2" ht="15.75">
      <c r="A7" s="196"/>
      <c r="B7" s="196"/>
    </row>
    <row r="8" spans="1:2" ht="47.25">
      <c r="A8" s="197" t="s">
        <v>444</v>
      </c>
      <c r="B8" s="46" t="s">
        <v>445</v>
      </c>
    </row>
    <row r="9" spans="1:2" ht="15.75">
      <c r="A9" s="31" t="s">
        <v>446</v>
      </c>
      <c r="B9" s="169" t="s">
        <v>447</v>
      </c>
    </row>
    <row r="10" spans="1:2" ht="15.75">
      <c r="A10" s="31" t="s">
        <v>448</v>
      </c>
      <c r="B10" s="46" t="s">
        <v>20</v>
      </c>
    </row>
    <row r="11" spans="1:2" ht="15.75">
      <c r="A11" s="31" t="s">
        <v>449</v>
      </c>
      <c r="B11" s="198" t="s">
        <v>450</v>
      </c>
    </row>
    <row r="12" spans="1:2" ht="15.75">
      <c r="A12" s="31" t="s">
        <v>451</v>
      </c>
      <c r="B12" s="169"/>
    </row>
    <row r="13" spans="1:2" ht="15.75">
      <c r="A13" s="162"/>
      <c r="B13" s="162"/>
    </row>
    <row r="14" spans="1:2" ht="51" customHeight="1">
      <c r="A14" s="164" t="s">
        <v>452</v>
      </c>
      <c r="B14" s="164"/>
    </row>
    <row r="15" spans="1:2" ht="46.5" customHeight="1">
      <c r="A15" s="480" t="s">
        <v>453</v>
      </c>
      <c r="B15" s="481"/>
    </row>
    <row r="16" spans="1:2" ht="65.25" customHeight="1">
      <c r="A16" s="482" t="s">
        <v>454</v>
      </c>
      <c r="B16" s="483"/>
    </row>
  </sheetData>
  <mergeCells count="3">
    <mergeCell ref="A1:B1"/>
    <mergeCell ref="A15:B15"/>
    <mergeCell ref="A16:B16"/>
  </mergeCells>
  <hyperlinks>
    <hyperlink ref="B11" r:id="rId1"/>
  </hyperlinks>
  <pageMargins left="0" right="0" top="0" bottom="0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16" workbookViewId="0">
      <selection activeCell="E20" sqref="E20"/>
    </sheetView>
  </sheetViews>
  <sheetFormatPr defaultRowHeight="15"/>
  <cols>
    <col min="2" max="2" width="28.5703125" customWidth="1"/>
    <col min="3" max="3" width="19.42578125" customWidth="1"/>
    <col min="8" max="8" width="10.42578125" customWidth="1"/>
  </cols>
  <sheetData>
    <row r="1" spans="1:8" ht="33" customHeight="1">
      <c r="A1" s="241" t="s">
        <v>13</v>
      </c>
      <c r="B1" s="241"/>
      <c r="C1" s="241"/>
      <c r="D1" s="241"/>
      <c r="E1" s="241"/>
      <c r="F1" s="241"/>
      <c r="G1" s="241"/>
      <c r="H1" s="241"/>
    </row>
    <row r="2" spans="1:8" ht="24" customHeight="1">
      <c r="A2" s="241"/>
      <c r="B2" s="241"/>
      <c r="C2" s="241"/>
      <c r="D2" s="241"/>
      <c r="E2" s="241"/>
      <c r="F2" s="241"/>
      <c r="G2" s="241"/>
      <c r="H2" s="241"/>
    </row>
    <row r="3" spans="1:8" ht="18.75">
      <c r="A3" s="8"/>
      <c r="B3" s="8"/>
      <c r="C3" s="8"/>
      <c r="D3" s="8"/>
      <c r="E3" s="8"/>
      <c r="F3" s="8"/>
      <c r="G3" s="8"/>
      <c r="H3" s="8"/>
    </row>
    <row r="4" spans="1:8" ht="44.25" customHeight="1">
      <c r="A4" s="242" t="s">
        <v>14</v>
      </c>
      <c r="B4" s="242"/>
      <c r="C4" s="242"/>
      <c r="D4" s="242"/>
      <c r="E4" s="242"/>
      <c r="F4" s="242"/>
      <c r="G4" s="242"/>
      <c r="H4" s="242"/>
    </row>
    <row r="5" spans="1:8" ht="15.75" thickBot="1">
      <c r="A5" s="9"/>
      <c r="B5" s="9"/>
      <c r="C5" s="9"/>
      <c r="D5" s="9"/>
      <c r="E5" s="9"/>
      <c r="F5" s="9"/>
      <c r="G5" s="9"/>
      <c r="H5" s="9"/>
    </row>
    <row r="6" spans="1:8" ht="54" customHeight="1" thickTop="1">
      <c r="A6" s="243" t="s">
        <v>15</v>
      </c>
      <c r="B6" s="244"/>
      <c r="C6" s="245" t="s">
        <v>53</v>
      </c>
      <c r="D6" s="246"/>
      <c r="E6" s="246"/>
      <c r="F6" s="246"/>
      <c r="G6" s="246"/>
      <c r="H6" s="247"/>
    </row>
    <row r="7" spans="1:8">
      <c r="A7" s="248" t="s">
        <v>17</v>
      </c>
      <c r="B7" s="249"/>
      <c r="C7" s="250">
        <v>7453019764</v>
      </c>
      <c r="D7" s="250"/>
      <c r="E7" s="250"/>
      <c r="F7" s="250"/>
      <c r="G7" s="250"/>
      <c r="H7" s="251"/>
    </row>
    <row r="8" spans="1:8">
      <c r="A8" s="248" t="s">
        <v>18</v>
      </c>
      <c r="B8" s="249"/>
      <c r="C8" s="250">
        <v>745301001</v>
      </c>
      <c r="D8" s="250"/>
      <c r="E8" s="250"/>
      <c r="F8" s="250"/>
      <c r="G8" s="250"/>
      <c r="H8" s="251"/>
    </row>
    <row r="9" spans="1:8" ht="15.75" thickBot="1">
      <c r="A9" s="252" t="s">
        <v>19</v>
      </c>
      <c r="B9" s="253"/>
      <c r="C9" s="250" t="s">
        <v>20</v>
      </c>
      <c r="D9" s="250"/>
      <c r="E9" s="250"/>
      <c r="F9" s="250"/>
      <c r="G9" s="250"/>
      <c r="H9" s="251"/>
    </row>
    <row r="10" spans="1:8" ht="15.75" thickTop="1">
      <c r="A10" s="254" t="s">
        <v>21</v>
      </c>
      <c r="B10" s="255"/>
      <c r="C10" s="258" t="s">
        <v>457</v>
      </c>
      <c r="D10" s="259"/>
      <c r="E10" s="259"/>
      <c r="F10" s="259"/>
      <c r="G10" s="259"/>
      <c r="H10" s="260"/>
    </row>
    <row r="11" spans="1:8" ht="24.75" customHeight="1">
      <c r="A11" s="256"/>
      <c r="B11" s="257"/>
      <c r="C11" s="261"/>
      <c r="D11" s="262"/>
      <c r="E11" s="262"/>
      <c r="F11" s="262"/>
      <c r="G11" s="262"/>
      <c r="H11" s="263"/>
    </row>
    <row r="12" spans="1:8" ht="34.5" customHeight="1">
      <c r="A12" s="256" t="s">
        <v>22</v>
      </c>
      <c r="B12" s="257"/>
      <c r="C12" s="265" t="s">
        <v>23</v>
      </c>
      <c r="D12" s="266"/>
      <c r="E12" s="266"/>
      <c r="F12" s="266"/>
      <c r="G12" s="266"/>
      <c r="H12" s="267"/>
    </row>
    <row r="13" spans="1:8" ht="19.5" customHeight="1">
      <c r="A13" s="256" t="s">
        <v>24</v>
      </c>
      <c r="B13" s="257"/>
      <c r="C13" s="268" t="s">
        <v>25</v>
      </c>
      <c r="D13" s="268"/>
      <c r="E13" s="268"/>
      <c r="F13" s="268"/>
      <c r="G13" s="268"/>
      <c r="H13" s="269"/>
    </row>
    <row r="14" spans="1:8" ht="15.75" thickBot="1">
      <c r="A14" s="270" t="s">
        <v>26</v>
      </c>
      <c r="B14" s="271"/>
      <c r="C14" s="272" t="s">
        <v>27</v>
      </c>
      <c r="D14" s="272"/>
      <c r="E14" s="272"/>
      <c r="F14" s="272"/>
      <c r="G14" s="272"/>
      <c r="H14" s="273"/>
    </row>
    <row r="15" spans="1:8" ht="66.75" customHeight="1" thickTop="1" thickBot="1">
      <c r="A15" s="274" t="s">
        <v>456</v>
      </c>
      <c r="B15" s="275"/>
      <c r="C15" s="275"/>
      <c r="D15" s="275"/>
      <c r="E15" s="275"/>
      <c r="F15" s="275"/>
      <c r="G15" s="275"/>
      <c r="H15" s="276"/>
    </row>
    <row r="16" spans="1:8" ht="16.5" thickTop="1" thickBot="1">
      <c r="A16" s="277" t="s">
        <v>28</v>
      </c>
      <c r="B16" s="277"/>
      <c r="C16" s="277" t="s">
        <v>29</v>
      </c>
      <c r="D16" s="277" t="s">
        <v>30</v>
      </c>
      <c r="E16" s="277"/>
      <c r="F16" s="277"/>
      <c r="G16" s="277"/>
      <c r="H16" s="277" t="s">
        <v>31</v>
      </c>
    </row>
    <row r="17" spans="1:8" ht="31.5" thickTop="1" thickBot="1">
      <c r="A17" s="277"/>
      <c r="B17" s="277"/>
      <c r="C17" s="277"/>
      <c r="D17" s="5" t="s">
        <v>32</v>
      </c>
      <c r="E17" s="5" t="s">
        <v>33</v>
      </c>
      <c r="F17" s="5" t="s">
        <v>34</v>
      </c>
      <c r="G17" s="5" t="s">
        <v>35</v>
      </c>
      <c r="H17" s="277"/>
    </row>
    <row r="18" spans="1:8" ht="196.5" thickTop="1" thickBot="1">
      <c r="A18" s="264" t="s">
        <v>36</v>
      </c>
      <c r="B18" s="6" t="s">
        <v>37</v>
      </c>
      <c r="C18" s="149" t="s">
        <v>458</v>
      </c>
      <c r="D18" s="5"/>
      <c r="E18" s="5"/>
      <c r="F18" s="5"/>
      <c r="G18" s="5"/>
      <c r="H18" s="5"/>
    </row>
    <row r="19" spans="1:8" ht="16.5" thickTop="1" thickBot="1">
      <c r="A19" s="264"/>
      <c r="B19" s="10" t="s">
        <v>38</v>
      </c>
      <c r="C19" s="5"/>
      <c r="D19" s="11"/>
      <c r="E19" s="11"/>
      <c r="F19" s="11"/>
      <c r="G19" s="11"/>
      <c r="H19" s="5"/>
    </row>
    <row r="20" spans="1:8" ht="196.5" thickTop="1" thickBot="1">
      <c r="A20" s="278" t="s">
        <v>39</v>
      </c>
      <c r="B20" s="6" t="s">
        <v>37</v>
      </c>
      <c r="C20" s="149" t="s">
        <v>458</v>
      </c>
      <c r="D20" s="11"/>
      <c r="E20" s="11"/>
      <c r="F20" s="11"/>
      <c r="G20" s="11"/>
      <c r="H20" s="5"/>
    </row>
    <row r="21" spans="1:8" ht="16.5" thickTop="1" thickBot="1">
      <c r="A21" s="278"/>
      <c r="B21" s="6" t="s">
        <v>38</v>
      </c>
      <c r="C21" s="5"/>
      <c r="D21" s="11"/>
      <c r="E21" s="11"/>
      <c r="F21" s="11"/>
      <c r="G21" s="11"/>
      <c r="H21" s="5"/>
    </row>
    <row r="22" spans="1:8" ht="16.5" thickTop="1" thickBot="1">
      <c r="A22" s="274" t="s">
        <v>40</v>
      </c>
      <c r="B22" s="275"/>
      <c r="C22" s="275"/>
      <c r="D22" s="275"/>
      <c r="E22" s="275"/>
      <c r="F22" s="275"/>
      <c r="G22" s="275"/>
      <c r="H22" s="276"/>
    </row>
    <row r="23" spans="1:8" ht="16.5" thickTop="1" thickBot="1">
      <c r="A23" s="264" t="s">
        <v>36</v>
      </c>
      <c r="B23" s="6" t="s">
        <v>41</v>
      </c>
      <c r="C23" s="6"/>
      <c r="D23" s="5"/>
      <c r="E23" s="5"/>
      <c r="F23" s="5"/>
      <c r="G23" s="5"/>
      <c r="H23" s="5"/>
    </row>
    <row r="24" spans="1:8" ht="16.5" thickTop="1" thickBot="1">
      <c r="A24" s="264"/>
      <c r="B24" s="10" t="s">
        <v>42</v>
      </c>
      <c r="C24" s="5"/>
      <c r="D24" s="11"/>
      <c r="E24" s="11"/>
      <c r="F24" s="11"/>
      <c r="G24" s="11"/>
      <c r="H24" s="5"/>
    </row>
    <row r="25" spans="1:8" ht="16.5" thickTop="1" thickBot="1">
      <c r="A25" s="278" t="s">
        <v>39</v>
      </c>
      <c r="B25" s="6" t="s">
        <v>41</v>
      </c>
      <c r="C25" s="5"/>
      <c r="D25" s="11"/>
      <c r="E25" s="11"/>
      <c r="F25" s="11"/>
      <c r="G25" s="11"/>
      <c r="H25" s="5"/>
    </row>
    <row r="26" spans="1:8" ht="16.5" thickTop="1" thickBot="1">
      <c r="A26" s="278"/>
      <c r="B26" s="10" t="s">
        <v>42</v>
      </c>
      <c r="C26" s="11"/>
      <c r="D26" s="11"/>
      <c r="E26" s="11"/>
      <c r="F26" s="11"/>
      <c r="G26" s="11"/>
      <c r="H26" s="5"/>
    </row>
    <row r="27" spans="1:8" ht="16.5" thickTop="1" thickBot="1">
      <c r="A27" s="274" t="s">
        <v>43</v>
      </c>
      <c r="B27" s="275"/>
      <c r="C27" s="275"/>
      <c r="D27" s="275"/>
      <c r="E27" s="275"/>
      <c r="F27" s="275"/>
      <c r="G27" s="275"/>
      <c r="H27" s="276"/>
    </row>
    <row r="28" spans="1:8" ht="16.5" thickTop="1" thickBot="1">
      <c r="A28" s="278" t="s">
        <v>36</v>
      </c>
      <c r="B28" s="6" t="s">
        <v>41</v>
      </c>
      <c r="C28" s="6"/>
      <c r="D28" s="5"/>
      <c r="E28" s="5"/>
      <c r="F28" s="5"/>
      <c r="G28" s="5"/>
      <c r="H28" s="5"/>
    </row>
    <row r="29" spans="1:8" ht="16.5" thickTop="1" thickBot="1">
      <c r="A29" s="278"/>
      <c r="B29" s="10" t="s">
        <v>42</v>
      </c>
      <c r="C29" s="5"/>
      <c r="D29" s="11"/>
      <c r="E29" s="11"/>
      <c r="F29" s="11"/>
      <c r="G29" s="11"/>
      <c r="H29" s="5"/>
    </row>
    <row r="30" spans="1:8" ht="16.5" thickTop="1" thickBot="1">
      <c r="A30" s="278" t="s">
        <v>39</v>
      </c>
      <c r="B30" s="6" t="s">
        <v>41</v>
      </c>
      <c r="C30" s="5"/>
      <c r="D30" s="11"/>
      <c r="E30" s="11"/>
      <c r="F30" s="11"/>
      <c r="G30" s="11"/>
      <c r="H30" s="5"/>
    </row>
    <row r="31" spans="1:8" ht="16.5" thickTop="1" thickBot="1">
      <c r="A31" s="278"/>
      <c r="B31" s="10" t="s">
        <v>42</v>
      </c>
      <c r="C31" s="11"/>
      <c r="D31" s="11"/>
      <c r="E31" s="11"/>
      <c r="F31" s="11"/>
      <c r="G31" s="11"/>
      <c r="H31" s="5"/>
    </row>
    <row r="32" spans="1:8" ht="16.5" thickTop="1" thickBot="1">
      <c r="A32" s="12"/>
      <c r="B32" s="12"/>
      <c r="C32" s="12"/>
      <c r="D32" s="12"/>
      <c r="E32" s="12"/>
      <c r="F32" s="12"/>
      <c r="G32" s="12"/>
      <c r="H32" s="12"/>
    </row>
    <row r="33" spans="1:8" ht="15.75" thickTop="1">
      <c r="A33" s="243" t="s">
        <v>15</v>
      </c>
      <c r="B33" s="244"/>
      <c r="C33" s="245" t="s">
        <v>16</v>
      </c>
      <c r="D33" s="246"/>
      <c r="E33" s="246"/>
      <c r="F33" s="246"/>
      <c r="G33" s="246"/>
      <c r="H33" s="247"/>
    </row>
    <row r="34" spans="1:8">
      <c r="A34" s="248" t="s">
        <v>17</v>
      </c>
      <c r="B34" s="249"/>
      <c r="C34" s="250">
        <v>7453019764</v>
      </c>
      <c r="D34" s="250"/>
      <c r="E34" s="250"/>
      <c r="F34" s="250"/>
      <c r="G34" s="250"/>
      <c r="H34" s="251"/>
    </row>
    <row r="35" spans="1:8">
      <c r="A35" s="248" t="s">
        <v>18</v>
      </c>
      <c r="B35" s="249"/>
      <c r="C35" s="250">
        <v>745301001</v>
      </c>
      <c r="D35" s="250"/>
      <c r="E35" s="250"/>
      <c r="F35" s="250"/>
      <c r="G35" s="250"/>
      <c r="H35" s="251"/>
    </row>
    <row r="36" spans="1:8" ht="15.75" thickBot="1">
      <c r="A36" s="252" t="s">
        <v>19</v>
      </c>
      <c r="B36" s="253"/>
      <c r="C36" s="250" t="s">
        <v>20</v>
      </c>
      <c r="D36" s="250"/>
      <c r="E36" s="250"/>
      <c r="F36" s="250"/>
      <c r="G36" s="250"/>
      <c r="H36" s="251"/>
    </row>
    <row r="37" spans="1:8" ht="15.75" thickTop="1">
      <c r="A37" s="254" t="s">
        <v>44</v>
      </c>
      <c r="B37" s="255"/>
      <c r="C37" s="279"/>
      <c r="D37" s="279"/>
      <c r="E37" s="279"/>
      <c r="F37" s="279"/>
      <c r="G37" s="279"/>
      <c r="H37" s="280"/>
    </row>
    <row r="38" spans="1:8">
      <c r="A38" s="256" t="s">
        <v>22</v>
      </c>
      <c r="B38" s="257"/>
      <c r="C38" s="268"/>
      <c r="D38" s="268"/>
      <c r="E38" s="268"/>
      <c r="F38" s="268"/>
      <c r="G38" s="268"/>
      <c r="H38" s="269"/>
    </row>
    <row r="39" spans="1:8">
      <c r="A39" s="256" t="s">
        <v>45</v>
      </c>
      <c r="B39" s="257"/>
      <c r="C39" s="268"/>
      <c r="D39" s="268"/>
      <c r="E39" s="268"/>
      <c r="F39" s="268"/>
      <c r="G39" s="268"/>
      <c r="H39" s="269"/>
    </row>
    <row r="40" spans="1:8" ht="15.75" thickBot="1">
      <c r="A40" s="281" t="s">
        <v>26</v>
      </c>
      <c r="B40" s="282"/>
      <c r="C40" s="283"/>
      <c r="D40" s="283"/>
      <c r="E40" s="283"/>
      <c r="F40" s="283"/>
      <c r="G40" s="283"/>
      <c r="H40" s="284"/>
    </row>
    <row r="41" spans="1:8" ht="16.5" thickTop="1" thickBot="1">
      <c r="A41" s="264" t="s">
        <v>46</v>
      </c>
      <c r="B41" s="264"/>
      <c r="C41" s="285" t="s">
        <v>47</v>
      </c>
      <c r="D41" s="285"/>
      <c r="E41" s="285"/>
      <c r="F41" s="285"/>
      <c r="G41" s="285"/>
      <c r="H41" s="285"/>
    </row>
    <row r="42" spans="1:8" ht="16.5" thickTop="1" thickBot="1">
      <c r="A42" s="12"/>
      <c r="B42" s="12"/>
      <c r="C42" s="12"/>
      <c r="D42" s="12"/>
      <c r="E42" s="12"/>
      <c r="F42" s="12"/>
      <c r="G42" s="12"/>
      <c r="H42" s="12"/>
    </row>
    <row r="43" spans="1:8" ht="54.75" customHeight="1" thickTop="1">
      <c r="A43" s="243" t="s">
        <v>15</v>
      </c>
      <c r="B43" s="244"/>
      <c r="C43" s="245" t="s">
        <v>53</v>
      </c>
      <c r="D43" s="246"/>
      <c r="E43" s="246"/>
      <c r="F43" s="246"/>
      <c r="G43" s="246"/>
      <c r="H43" s="247"/>
    </row>
    <row r="44" spans="1:8">
      <c r="A44" s="248" t="s">
        <v>17</v>
      </c>
      <c r="B44" s="249"/>
      <c r="C44" s="250">
        <v>7453019764</v>
      </c>
      <c r="D44" s="250"/>
      <c r="E44" s="250"/>
      <c r="F44" s="250"/>
      <c r="G44" s="250"/>
      <c r="H44" s="251"/>
    </row>
    <row r="45" spans="1:8">
      <c r="A45" s="248" t="s">
        <v>18</v>
      </c>
      <c r="B45" s="249"/>
      <c r="C45" s="250">
        <v>745301001</v>
      </c>
      <c r="D45" s="250"/>
      <c r="E45" s="250"/>
      <c r="F45" s="250"/>
      <c r="G45" s="250"/>
      <c r="H45" s="251"/>
    </row>
    <row r="46" spans="1:8" ht="15.75" thickBot="1">
      <c r="A46" s="252" t="s">
        <v>19</v>
      </c>
      <c r="B46" s="253"/>
      <c r="C46" s="250" t="s">
        <v>20</v>
      </c>
      <c r="D46" s="250"/>
      <c r="E46" s="250"/>
      <c r="F46" s="250"/>
      <c r="G46" s="250"/>
      <c r="H46" s="251"/>
    </row>
    <row r="47" spans="1:8" ht="15.75" thickTop="1">
      <c r="A47" s="254" t="s">
        <v>48</v>
      </c>
      <c r="B47" s="255"/>
      <c r="C47" s="279"/>
      <c r="D47" s="279"/>
      <c r="E47" s="279"/>
      <c r="F47" s="279"/>
      <c r="G47" s="279"/>
      <c r="H47" s="280"/>
    </row>
    <row r="48" spans="1:8">
      <c r="A48" s="256"/>
      <c r="B48" s="257"/>
      <c r="C48" s="268"/>
      <c r="D48" s="268"/>
      <c r="E48" s="268"/>
      <c r="F48" s="268"/>
      <c r="G48" s="268"/>
      <c r="H48" s="269"/>
    </row>
    <row r="49" spans="1:8">
      <c r="A49" s="256" t="s">
        <v>22</v>
      </c>
      <c r="B49" s="257"/>
      <c r="C49" s="268"/>
      <c r="D49" s="268"/>
      <c r="E49" s="268"/>
      <c r="F49" s="268"/>
      <c r="G49" s="268"/>
      <c r="H49" s="269"/>
    </row>
    <row r="50" spans="1:8">
      <c r="A50" s="256" t="s">
        <v>45</v>
      </c>
      <c r="B50" s="257"/>
      <c r="C50" s="268"/>
      <c r="D50" s="268"/>
      <c r="E50" s="268"/>
      <c r="F50" s="268"/>
      <c r="G50" s="268"/>
      <c r="H50" s="269"/>
    </row>
    <row r="51" spans="1:8" ht="15.75" thickBot="1">
      <c r="A51" s="270" t="s">
        <v>26</v>
      </c>
      <c r="B51" s="271"/>
      <c r="C51" s="272"/>
      <c r="D51" s="272"/>
      <c r="E51" s="272"/>
      <c r="F51" s="272"/>
      <c r="G51" s="272"/>
      <c r="H51" s="273"/>
    </row>
    <row r="52" spans="1:8" ht="39.75" customHeight="1" thickTop="1" thickBot="1">
      <c r="A52" s="264" t="s">
        <v>49</v>
      </c>
      <c r="B52" s="264"/>
      <c r="C52" s="274" t="s">
        <v>50</v>
      </c>
      <c r="D52" s="275"/>
      <c r="E52" s="275"/>
      <c r="F52" s="275"/>
      <c r="G52" s="275"/>
      <c r="H52" s="276"/>
    </row>
    <row r="53" spans="1:8" ht="15.75" thickTop="1">
      <c r="A53" s="12"/>
      <c r="B53" s="12"/>
      <c r="C53" s="12"/>
      <c r="D53" s="12"/>
      <c r="E53" s="12"/>
      <c r="F53" s="12"/>
      <c r="G53" s="12"/>
      <c r="H53" s="12"/>
    </row>
    <row r="54" spans="1:8" ht="47.25" customHeight="1">
      <c r="A54" s="286" t="s">
        <v>51</v>
      </c>
      <c r="B54" s="286"/>
      <c r="C54" s="286"/>
      <c r="D54" s="286"/>
      <c r="E54" s="286"/>
      <c r="F54" s="286"/>
      <c r="G54" s="286"/>
      <c r="H54" s="286"/>
    </row>
    <row r="55" spans="1:8" ht="73.5" customHeight="1">
      <c r="A55" s="286" t="s">
        <v>52</v>
      </c>
      <c r="B55" s="286"/>
      <c r="C55" s="286"/>
      <c r="D55" s="286"/>
      <c r="E55" s="286"/>
      <c r="F55" s="286"/>
      <c r="G55" s="286"/>
      <c r="H55" s="286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4" workbookViewId="0">
      <selection activeCell="F13" sqref="F13"/>
    </sheetView>
  </sheetViews>
  <sheetFormatPr defaultRowHeight="15"/>
  <cols>
    <col min="2" max="2" width="30.5703125" customWidth="1"/>
    <col min="4" max="4" width="56" customWidth="1"/>
  </cols>
  <sheetData>
    <row r="1" spans="1:4" ht="69" customHeight="1">
      <c r="A1" s="291" t="s">
        <v>54</v>
      </c>
      <c r="B1" s="292"/>
      <c r="C1" s="292"/>
      <c r="D1" s="292"/>
    </row>
    <row r="2" spans="1:4" ht="15.75" thickBot="1">
      <c r="A2" s="7"/>
      <c r="B2" s="7"/>
      <c r="C2" s="7"/>
      <c r="D2" s="7"/>
    </row>
    <row r="3" spans="1:4" ht="67.5" customHeight="1" thickTop="1">
      <c r="A3" s="293" t="s">
        <v>15</v>
      </c>
      <c r="B3" s="294"/>
      <c r="C3" s="245" t="s">
        <v>53</v>
      </c>
      <c r="D3" s="247"/>
    </row>
    <row r="4" spans="1:4">
      <c r="A4" s="287" t="s">
        <v>55</v>
      </c>
      <c r="B4" s="288"/>
      <c r="C4" s="289">
        <v>7453019764</v>
      </c>
      <c r="D4" s="290"/>
    </row>
    <row r="5" spans="1:4">
      <c r="A5" s="287" t="s">
        <v>18</v>
      </c>
      <c r="B5" s="288"/>
      <c r="C5" s="289">
        <v>745301001</v>
      </c>
      <c r="D5" s="290"/>
    </row>
    <row r="6" spans="1:4" ht="15.75" thickBot="1">
      <c r="A6" s="287" t="s">
        <v>56</v>
      </c>
      <c r="B6" s="288"/>
      <c r="C6" s="295" t="s">
        <v>57</v>
      </c>
      <c r="D6" s="296"/>
    </row>
    <row r="7" spans="1:4" ht="33.75" customHeight="1" thickTop="1">
      <c r="A7" s="297" t="s">
        <v>21</v>
      </c>
      <c r="B7" s="298"/>
      <c r="C7" s="299" t="s">
        <v>457</v>
      </c>
      <c r="D7" s="300"/>
    </row>
    <row r="8" spans="1:4" ht="31.5" customHeight="1">
      <c r="A8" s="301" t="s">
        <v>22</v>
      </c>
      <c r="B8" s="302"/>
      <c r="C8" s="303" t="s">
        <v>23</v>
      </c>
      <c r="D8" s="304"/>
    </row>
    <row r="9" spans="1:4">
      <c r="A9" s="287" t="s">
        <v>58</v>
      </c>
      <c r="B9" s="288"/>
      <c r="C9" s="305" t="s">
        <v>25</v>
      </c>
      <c r="D9" s="306"/>
    </row>
    <row r="10" spans="1:4" ht="15.75" thickBot="1">
      <c r="A10" s="307" t="s">
        <v>26</v>
      </c>
      <c r="B10" s="308"/>
      <c r="C10" s="309" t="s">
        <v>59</v>
      </c>
      <c r="D10" s="310"/>
    </row>
    <row r="11" spans="1:4" ht="16.5" thickTop="1" thickBot="1">
      <c r="A11" s="311" t="s">
        <v>60</v>
      </c>
      <c r="B11" s="311"/>
      <c r="C11" s="311" t="s">
        <v>61</v>
      </c>
      <c r="D11" s="311"/>
    </row>
    <row r="12" spans="1:4" ht="16.5" thickTop="1" thickBot="1">
      <c r="A12" s="264" t="s">
        <v>62</v>
      </c>
      <c r="B12" s="264"/>
      <c r="C12" s="312" t="s">
        <v>458</v>
      </c>
      <c r="D12" s="260"/>
    </row>
    <row r="13" spans="1:4" ht="48" customHeight="1" thickTop="1" thickBot="1">
      <c r="A13" s="264"/>
      <c r="B13" s="264"/>
      <c r="C13" s="313"/>
      <c r="D13" s="314"/>
    </row>
    <row r="14" spans="1:4" ht="16.5" thickTop="1" thickBot="1">
      <c r="A14" s="7"/>
      <c r="B14" s="7"/>
      <c r="C14" s="7"/>
      <c r="D14" s="7"/>
    </row>
    <row r="15" spans="1:4" ht="54.75" customHeight="1" thickTop="1">
      <c r="A15" s="293" t="s">
        <v>15</v>
      </c>
      <c r="B15" s="294"/>
      <c r="C15" s="245" t="s">
        <v>53</v>
      </c>
      <c r="D15" s="247"/>
    </row>
    <row r="16" spans="1:4">
      <c r="A16" s="287" t="s">
        <v>55</v>
      </c>
      <c r="B16" s="288"/>
      <c r="C16" s="289">
        <v>7453019764</v>
      </c>
      <c r="D16" s="290"/>
    </row>
    <row r="17" spans="1:4">
      <c r="A17" s="287" t="s">
        <v>18</v>
      </c>
      <c r="B17" s="288"/>
      <c r="C17" s="289">
        <v>745301001</v>
      </c>
      <c r="D17" s="290"/>
    </row>
    <row r="18" spans="1:4" ht="15.75" thickBot="1">
      <c r="A18" s="287" t="s">
        <v>56</v>
      </c>
      <c r="B18" s="288"/>
      <c r="C18" s="295" t="s">
        <v>57</v>
      </c>
      <c r="D18" s="296"/>
    </row>
    <row r="19" spans="1:4" ht="15.75" thickTop="1">
      <c r="A19" s="315" t="s">
        <v>63</v>
      </c>
      <c r="B19" s="316"/>
      <c r="C19" s="317"/>
      <c r="D19" s="318"/>
    </row>
    <row r="20" spans="1:4">
      <c r="A20" s="301" t="s">
        <v>22</v>
      </c>
      <c r="B20" s="302"/>
      <c r="C20" s="305"/>
      <c r="D20" s="306"/>
    </row>
    <row r="21" spans="1:4">
      <c r="A21" s="287" t="s">
        <v>64</v>
      </c>
      <c r="B21" s="288"/>
      <c r="C21" s="305"/>
      <c r="D21" s="306"/>
    </row>
    <row r="22" spans="1:4" ht="15.75" thickBot="1">
      <c r="A22" s="287" t="s">
        <v>26</v>
      </c>
      <c r="B22" s="288"/>
      <c r="C22" s="305"/>
      <c r="D22" s="306"/>
    </row>
    <row r="23" spans="1:4" ht="16.5" thickTop="1" thickBot="1">
      <c r="A23" s="311" t="s">
        <v>60</v>
      </c>
      <c r="B23" s="311"/>
      <c r="C23" s="311" t="s">
        <v>61</v>
      </c>
      <c r="D23" s="311"/>
    </row>
    <row r="24" spans="1:4" ht="16.5" thickTop="1" thickBot="1">
      <c r="A24" s="264" t="s">
        <v>65</v>
      </c>
      <c r="B24" s="264"/>
      <c r="C24" s="312" t="s">
        <v>66</v>
      </c>
      <c r="D24" s="260"/>
    </row>
    <row r="25" spans="1:4" ht="19.5" customHeight="1" thickTop="1" thickBot="1">
      <c r="A25" s="264"/>
      <c r="B25" s="264"/>
      <c r="C25" s="313"/>
      <c r="D25" s="314"/>
    </row>
    <row r="26" spans="1:4" ht="15.75" thickTop="1">
      <c r="A26" s="7"/>
      <c r="B26" s="7"/>
      <c r="C26" s="7"/>
      <c r="D26" s="7"/>
    </row>
    <row r="27" spans="1:4" ht="30.75" customHeight="1">
      <c r="A27" s="319" t="s">
        <v>51</v>
      </c>
      <c r="B27" s="319"/>
      <c r="C27" s="319"/>
      <c r="D27" s="319"/>
    </row>
    <row r="28" spans="1:4" ht="65.25" customHeight="1">
      <c r="A28" s="319" t="s">
        <v>52</v>
      </c>
      <c r="B28" s="319"/>
      <c r="C28" s="319"/>
      <c r="D28" s="319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B13" sqref="B13"/>
    </sheetView>
  </sheetViews>
  <sheetFormatPr defaultRowHeight="15"/>
  <cols>
    <col min="1" max="1" width="48.5703125" customWidth="1"/>
    <col min="2" max="2" width="53.5703125" customWidth="1"/>
  </cols>
  <sheetData>
    <row r="1" spans="1:2" ht="63" customHeight="1" thickBot="1">
      <c r="A1" s="320" t="s">
        <v>67</v>
      </c>
      <c r="B1" s="320"/>
    </row>
    <row r="2" spans="1:2" ht="60.75" customHeight="1" thickTop="1">
      <c r="A2" s="13" t="s">
        <v>15</v>
      </c>
      <c r="B2" s="14" t="s">
        <v>53</v>
      </c>
    </row>
    <row r="3" spans="1:2">
      <c r="A3" s="15" t="s">
        <v>17</v>
      </c>
      <c r="B3" s="16">
        <v>7453019764</v>
      </c>
    </row>
    <row r="4" spans="1:2">
      <c r="A4" s="15" t="s">
        <v>18</v>
      </c>
      <c r="B4" s="16">
        <v>745301001</v>
      </c>
    </row>
    <row r="5" spans="1:2" ht="15.75" thickBot="1">
      <c r="A5" s="15" t="s">
        <v>56</v>
      </c>
      <c r="B5" s="16" t="s">
        <v>68</v>
      </c>
    </row>
    <row r="6" spans="1:2" ht="75.75" thickTop="1">
      <c r="A6" s="17" t="s">
        <v>69</v>
      </c>
      <c r="B6" s="18"/>
    </row>
    <row r="7" spans="1:2" ht="30">
      <c r="A7" s="19" t="s">
        <v>22</v>
      </c>
      <c r="B7" s="20"/>
    </row>
    <row r="8" spans="1:2">
      <c r="A8" s="21" t="s">
        <v>58</v>
      </c>
      <c r="B8" s="20"/>
    </row>
    <row r="9" spans="1:2" ht="15.75" thickBot="1">
      <c r="A9" s="22" t="s">
        <v>26</v>
      </c>
      <c r="B9" s="23"/>
    </row>
    <row r="10" spans="1:2" ht="16.5" thickTop="1" thickBot="1">
      <c r="A10" s="24" t="s">
        <v>60</v>
      </c>
      <c r="B10" s="24" t="s">
        <v>61</v>
      </c>
    </row>
    <row r="11" spans="1:2" ht="49.5" customHeight="1" thickTop="1" thickBot="1">
      <c r="A11" s="11" t="s">
        <v>70</v>
      </c>
      <c r="B11" s="25" t="s">
        <v>71</v>
      </c>
    </row>
    <row r="12" spans="1:2" ht="16.5" thickTop="1" thickBot="1">
      <c r="A12" s="7"/>
      <c r="B12" s="7"/>
    </row>
    <row r="13" spans="1:2" ht="60.75" customHeight="1" thickTop="1">
      <c r="A13" s="13" t="s">
        <v>15</v>
      </c>
      <c r="B13" s="14" t="s">
        <v>53</v>
      </c>
    </row>
    <row r="14" spans="1:2">
      <c r="A14" s="15" t="s">
        <v>17</v>
      </c>
      <c r="B14" s="26">
        <v>7453019764</v>
      </c>
    </row>
    <row r="15" spans="1:2">
      <c r="A15" s="15" t="s">
        <v>18</v>
      </c>
      <c r="B15" s="26">
        <v>745301001</v>
      </c>
    </row>
    <row r="16" spans="1:2" ht="15.75" thickBot="1">
      <c r="A16" s="15" t="s">
        <v>56</v>
      </c>
      <c r="B16" s="26" t="s">
        <v>68</v>
      </c>
    </row>
    <row r="17" spans="1:2" ht="60.75" thickTop="1">
      <c r="A17" s="17" t="s">
        <v>72</v>
      </c>
      <c r="B17" s="18"/>
    </row>
    <row r="18" spans="1:2" ht="30">
      <c r="A18" s="19" t="s">
        <v>22</v>
      </c>
      <c r="B18" s="20"/>
    </row>
    <row r="19" spans="1:2">
      <c r="A19" s="21" t="s">
        <v>58</v>
      </c>
      <c r="B19" s="20"/>
    </row>
    <row r="20" spans="1:2" ht="15.75" thickBot="1">
      <c r="A20" s="22" t="s">
        <v>26</v>
      </c>
      <c r="B20" s="23"/>
    </row>
    <row r="21" spans="1:2" ht="16.5" thickTop="1" thickBot="1">
      <c r="A21" s="24" t="s">
        <v>60</v>
      </c>
      <c r="B21" s="24" t="s">
        <v>61</v>
      </c>
    </row>
    <row r="22" spans="1:2" ht="31.5" thickTop="1" thickBot="1">
      <c r="A22" s="11" t="s">
        <v>73</v>
      </c>
      <c r="B22" s="27" t="s">
        <v>74</v>
      </c>
    </row>
    <row r="23" spans="1:2" ht="15.75" thickTop="1">
      <c r="A23" s="7"/>
      <c r="B23" s="7"/>
    </row>
    <row r="24" spans="1:2" ht="39" customHeight="1">
      <c r="A24" s="321" t="s">
        <v>51</v>
      </c>
      <c r="B24" s="321"/>
    </row>
    <row r="25" spans="1:2" ht="81" customHeight="1">
      <c r="A25" s="321" t="s">
        <v>52</v>
      </c>
      <c r="B25" s="321"/>
    </row>
  </sheetData>
  <mergeCells count="3">
    <mergeCell ref="A1:B1"/>
    <mergeCell ref="A24:B24"/>
    <mergeCell ref="A25:B25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topLeftCell="A52" workbookViewId="0">
      <selection activeCell="I66" sqref="I66"/>
    </sheetView>
  </sheetViews>
  <sheetFormatPr defaultRowHeight="15"/>
  <cols>
    <col min="1" max="1" width="4.28515625" customWidth="1"/>
    <col min="2" max="2" width="40.42578125" customWidth="1"/>
    <col min="3" max="3" width="13.7109375" customWidth="1"/>
    <col min="4" max="4" width="42.7109375" customWidth="1"/>
    <col min="5" max="5" width="0.140625" customWidth="1"/>
  </cols>
  <sheetData>
    <row r="1" spans="1:5" ht="36" customHeight="1">
      <c r="A1" s="28"/>
      <c r="B1" s="322" t="s">
        <v>75</v>
      </c>
      <c r="C1" s="323"/>
      <c r="D1" s="323"/>
    </row>
    <row r="2" spans="1:5" ht="15.75">
      <c r="A2" s="28"/>
      <c r="B2" s="29"/>
      <c r="C2" s="30"/>
      <c r="D2" s="9"/>
    </row>
    <row r="3" spans="1:5" ht="64.5" customHeight="1">
      <c r="A3" s="28"/>
      <c r="B3" s="31" t="s">
        <v>15</v>
      </c>
      <c r="C3" s="324" t="s">
        <v>189</v>
      </c>
      <c r="D3" s="326"/>
    </row>
    <row r="4" spans="1:5" ht="15.75">
      <c r="A4" s="28"/>
      <c r="B4" s="31" t="s">
        <v>17</v>
      </c>
      <c r="C4" s="327">
        <v>7453019764</v>
      </c>
      <c r="D4" s="328"/>
    </row>
    <row r="5" spans="1:5" ht="15.75">
      <c r="A5" s="28"/>
      <c r="B5" s="31" t="s">
        <v>18</v>
      </c>
      <c r="C5" s="327">
        <v>745301001</v>
      </c>
      <c r="D5" s="328"/>
    </row>
    <row r="6" spans="1:5" ht="15.75">
      <c r="A6" s="28"/>
      <c r="B6" s="31" t="s">
        <v>56</v>
      </c>
      <c r="C6" s="329" t="s">
        <v>68</v>
      </c>
      <c r="D6" s="330"/>
    </row>
    <row r="7" spans="1:5" ht="15.75">
      <c r="A7" s="28"/>
      <c r="B7" s="31" t="s">
        <v>76</v>
      </c>
      <c r="C7" s="324" t="s">
        <v>77</v>
      </c>
      <c r="D7" s="326"/>
    </row>
    <row r="8" spans="1:5" ht="47.25">
      <c r="A8" s="28"/>
      <c r="B8" s="32" t="s">
        <v>78</v>
      </c>
      <c r="C8" s="324" t="s">
        <v>79</v>
      </c>
      <c r="D8" s="326"/>
    </row>
    <row r="9" spans="1:5" ht="15.75">
      <c r="A9" s="28"/>
      <c r="B9" s="29"/>
      <c r="C9" s="30"/>
      <c r="D9" s="9"/>
    </row>
    <row r="10" spans="1:5" ht="15.75">
      <c r="A10" s="28"/>
      <c r="B10" s="29"/>
      <c r="C10" s="30"/>
      <c r="D10" s="9"/>
    </row>
    <row r="11" spans="1:5" ht="31.5">
      <c r="A11" s="33" t="s">
        <v>80</v>
      </c>
      <c r="B11" s="34" t="s">
        <v>81</v>
      </c>
      <c r="C11" s="35" t="s">
        <v>82</v>
      </c>
      <c r="D11" s="333" t="s">
        <v>61</v>
      </c>
      <c r="E11" s="333"/>
    </row>
    <row r="12" spans="1:5" ht="15.75">
      <c r="A12" s="33"/>
      <c r="B12" s="34"/>
      <c r="C12" s="35"/>
      <c r="D12" s="506"/>
    </row>
    <row r="13" spans="1:5" ht="31.5">
      <c r="A13" s="33" t="s">
        <v>83</v>
      </c>
      <c r="B13" s="36" t="s">
        <v>84</v>
      </c>
      <c r="C13" s="35" t="s">
        <v>85</v>
      </c>
      <c r="D13" s="496">
        <v>120.53776000000001</v>
      </c>
    </row>
    <row r="14" spans="1:5" ht="15.75">
      <c r="A14" s="37" t="s">
        <v>86</v>
      </c>
      <c r="B14" s="38" t="s">
        <v>87</v>
      </c>
      <c r="C14" s="39" t="s">
        <v>88</v>
      </c>
      <c r="D14" s="505">
        <f>D19</f>
        <v>6786.8362870000001</v>
      </c>
    </row>
    <row r="15" spans="1:5" ht="15.75">
      <c r="A15" s="37" t="s">
        <v>89</v>
      </c>
      <c r="B15" s="38" t="s">
        <v>90</v>
      </c>
      <c r="C15" s="39" t="s">
        <v>88</v>
      </c>
      <c r="D15" s="201"/>
    </row>
    <row r="16" spans="1:5" ht="15.75">
      <c r="A16" s="37"/>
      <c r="B16" s="40" t="s">
        <v>91</v>
      </c>
      <c r="C16" s="41" t="s">
        <v>92</v>
      </c>
      <c r="D16" s="201"/>
    </row>
    <row r="17" spans="1:4" ht="15.75">
      <c r="A17" s="37"/>
      <c r="B17" s="40" t="s">
        <v>93</v>
      </c>
      <c r="C17" s="41" t="s">
        <v>94</v>
      </c>
      <c r="D17" s="201"/>
    </row>
    <row r="18" spans="1:4" ht="15.75">
      <c r="A18" s="37"/>
      <c r="B18" s="40" t="s">
        <v>95</v>
      </c>
      <c r="C18" s="331"/>
      <c r="D18" s="495"/>
    </row>
    <row r="19" spans="1:4" ht="18.75">
      <c r="A19" s="37" t="s">
        <v>96</v>
      </c>
      <c r="B19" s="38" t="s">
        <v>97</v>
      </c>
      <c r="C19" s="500" t="s">
        <v>88</v>
      </c>
      <c r="D19" s="502">
        <v>6786.8362870000001</v>
      </c>
    </row>
    <row r="20" spans="1:4" ht="31.5">
      <c r="A20" s="37"/>
      <c r="B20" s="40" t="s">
        <v>98</v>
      </c>
      <c r="C20" s="501" t="s">
        <v>99</v>
      </c>
      <c r="D20" s="503">
        <v>4.1333120000000001</v>
      </c>
    </row>
    <row r="21" spans="1:4" ht="15.75">
      <c r="A21" s="37"/>
      <c r="B21" s="40" t="s">
        <v>93</v>
      </c>
      <c r="C21" s="501" t="s">
        <v>100</v>
      </c>
      <c r="D21" s="504">
        <v>1641.9860000000001</v>
      </c>
    </row>
    <row r="22" spans="1:4" ht="15.75">
      <c r="A22" s="37"/>
      <c r="B22" s="40" t="s">
        <v>95</v>
      </c>
      <c r="C22" s="493" t="s">
        <v>470</v>
      </c>
      <c r="D22" s="494"/>
    </row>
    <row r="23" spans="1:4" ht="15.75">
      <c r="A23" s="37" t="s">
        <v>101</v>
      </c>
      <c r="B23" s="42" t="s">
        <v>102</v>
      </c>
      <c r="C23" s="39" t="s">
        <v>88</v>
      </c>
      <c r="D23" s="201"/>
    </row>
    <row r="24" spans="1:4" ht="15.75">
      <c r="A24" s="37"/>
      <c r="B24" s="43" t="s">
        <v>103</v>
      </c>
      <c r="C24" s="41" t="s">
        <v>99</v>
      </c>
      <c r="D24" s="201"/>
    </row>
    <row r="25" spans="1:4" ht="15.75">
      <c r="A25" s="37"/>
      <c r="B25" s="43" t="s">
        <v>104</v>
      </c>
      <c r="C25" s="41" t="s">
        <v>100</v>
      </c>
      <c r="D25" s="201"/>
    </row>
    <row r="26" spans="1:4" ht="15.75">
      <c r="A26" s="37"/>
      <c r="B26" s="43" t="s">
        <v>95</v>
      </c>
      <c r="C26" s="331"/>
      <c r="D26" s="332"/>
    </row>
    <row r="27" spans="1:4" ht="15.75">
      <c r="A27" s="37" t="s">
        <v>105</v>
      </c>
      <c r="B27" s="42" t="s">
        <v>106</v>
      </c>
      <c r="C27" s="39" t="s">
        <v>88</v>
      </c>
      <c r="D27" s="201"/>
    </row>
    <row r="28" spans="1:4" ht="15.75">
      <c r="A28" s="37"/>
      <c r="B28" s="43" t="s">
        <v>103</v>
      </c>
      <c r="C28" s="41" t="s">
        <v>99</v>
      </c>
      <c r="D28" s="201"/>
    </row>
    <row r="29" spans="1:4" ht="15.75">
      <c r="A29" s="37"/>
      <c r="B29" s="43" t="s">
        <v>104</v>
      </c>
      <c r="C29" s="41" t="s">
        <v>100</v>
      </c>
      <c r="D29" s="201"/>
    </row>
    <row r="30" spans="1:4" ht="15.75">
      <c r="A30" s="37"/>
      <c r="B30" s="43" t="s">
        <v>95</v>
      </c>
      <c r="C30" s="331"/>
      <c r="D30" s="332"/>
    </row>
    <row r="31" spans="1:4" ht="15.75">
      <c r="A31" s="37" t="s">
        <v>107</v>
      </c>
      <c r="B31" s="38" t="s">
        <v>108</v>
      </c>
      <c r="C31" s="39" t="s">
        <v>88</v>
      </c>
      <c r="D31" s="201"/>
    </row>
    <row r="32" spans="1:4" ht="15.75">
      <c r="A32" s="37"/>
      <c r="B32" s="40" t="s">
        <v>91</v>
      </c>
      <c r="C32" s="41" t="s">
        <v>92</v>
      </c>
      <c r="D32" s="201"/>
    </row>
    <row r="33" spans="1:4" ht="15.75">
      <c r="A33" s="37"/>
      <c r="B33" s="40" t="s">
        <v>93</v>
      </c>
      <c r="C33" s="41" t="s">
        <v>94</v>
      </c>
      <c r="D33" s="201"/>
    </row>
    <row r="34" spans="1:4" ht="15.75">
      <c r="A34" s="37"/>
      <c r="B34" s="40" t="s">
        <v>95</v>
      </c>
      <c r="C34" s="331"/>
      <c r="D34" s="332"/>
    </row>
    <row r="35" spans="1:4" ht="15.75">
      <c r="A35" s="37" t="s">
        <v>109</v>
      </c>
      <c r="B35" s="38" t="s">
        <v>110</v>
      </c>
      <c r="C35" s="39" t="s">
        <v>88</v>
      </c>
      <c r="D35" s="201"/>
    </row>
    <row r="36" spans="1:4" ht="15.75">
      <c r="A36" s="37"/>
      <c r="B36" s="40" t="s">
        <v>91</v>
      </c>
      <c r="C36" s="41" t="s">
        <v>92</v>
      </c>
      <c r="D36" s="201"/>
    </row>
    <row r="37" spans="1:4" ht="15.75">
      <c r="A37" s="37"/>
      <c r="B37" s="40" t="s">
        <v>93</v>
      </c>
      <c r="C37" s="41" t="s">
        <v>94</v>
      </c>
      <c r="D37" s="201"/>
    </row>
    <row r="38" spans="1:4" ht="15.75">
      <c r="A38" s="37"/>
      <c r="B38" s="40" t="s">
        <v>95</v>
      </c>
      <c r="C38" s="331"/>
      <c r="D38" s="332"/>
    </row>
    <row r="39" spans="1:4" ht="15.75">
      <c r="A39" s="44" t="s">
        <v>111</v>
      </c>
      <c r="B39" s="38" t="s">
        <v>112</v>
      </c>
      <c r="C39" s="39" t="s">
        <v>88</v>
      </c>
      <c r="D39" s="201"/>
    </row>
    <row r="40" spans="1:4" ht="15.75">
      <c r="A40" s="37"/>
      <c r="B40" s="40" t="s">
        <v>91</v>
      </c>
      <c r="C40" s="41" t="s">
        <v>92</v>
      </c>
      <c r="D40" s="201"/>
    </row>
    <row r="41" spans="1:4" ht="15.75">
      <c r="A41" s="37"/>
      <c r="B41" s="40" t="s">
        <v>93</v>
      </c>
      <c r="C41" s="41" t="s">
        <v>94</v>
      </c>
      <c r="D41" s="201"/>
    </row>
    <row r="42" spans="1:4" ht="15.75">
      <c r="A42" s="37"/>
      <c r="B42" s="40" t="s">
        <v>95</v>
      </c>
      <c r="C42" s="331"/>
      <c r="D42" s="495"/>
    </row>
    <row r="43" spans="1:4" ht="63">
      <c r="A43" s="33" t="s">
        <v>113</v>
      </c>
      <c r="B43" s="36" t="s">
        <v>114</v>
      </c>
      <c r="C43" s="35" t="s">
        <v>85</v>
      </c>
      <c r="D43" s="199">
        <v>687.97</v>
      </c>
    </row>
    <row r="44" spans="1:4" ht="15.75">
      <c r="A44" s="33"/>
      <c r="B44" s="45" t="s">
        <v>115</v>
      </c>
      <c r="C44" s="35" t="s">
        <v>116</v>
      </c>
      <c r="D44" s="199">
        <v>4.1446472700000001</v>
      </c>
    </row>
    <row r="45" spans="1:4" ht="15.75">
      <c r="A45" s="33"/>
      <c r="B45" s="45" t="s">
        <v>117</v>
      </c>
      <c r="C45" s="35" t="s">
        <v>118</v>
      </c>
      <c r="D45" s="199">
        <v>165.99</v>
      </c>
    </row>
    <row r="46" spans="1:4" ht="47.25">
      <c r="A46" s="33" t="s">
        <v>119</v>
      </c>
      <c r="B46" s="36" t="s">
        <v>120</v>
      </c>
      <c r="C46" s="200" t="s">
        <v>85</v>
      </c>
      <c r="D46" s="199">
        <v>0.53</v>
      </c>
    </row>
    <row r="47" spans="1:4" ht="47.25">
      <c r="A47" s="33" t="s">
        <v>121</v>
      </c>
      <c r="B47" s="36" t="s">
        <v>122</v>
      </c>
      <c r="C47" s="200" t="s">
        <v>85</v>
      </c>
      <c r="D47" s="199">
        <v>0</v>
      </c>
    </row>
    <row r="48" spans="1:4" ht="47.25">
      <c r="A48" s="33" t="s">
        <v>123</v>
      </c>
      <c r="B48" s="36" t="s">
        <v>124</v>
      </c>
      <c r="C48" s="35" t="s">
        <v>85</v>
      </c>
      <c r="D48" s="496">
        <v>538.6</v>
      </c>
    </row>
    <row r="49" spans="1:4" ht="63">
      <c r="A49" s="33" t="s">
        <v>125</v>
      </c>
      <c r="B49" s="36" t="s">
        <v>126</v>
      </c>
      <c r="C49" s="35" t="s">
        <v>85</v>
      </c>
      <c r="D49" s="199">
        <v>320.01</v>
      </c>
    </row>
    <row r="50" spans="1:4" ht="31.5">
      <c r="A50" s="33" t="s">
        <v>127</v>
      </c>
      <c r="B50" s="36" t="s">
        <v>128</v>
      </c>
      <c r="C50" s="200" t="s">
        <v>85</v>
      </c>
      <c r="D50" s="199"/>
    </row>
    <row r="51" spans="1:4" ht="15.75">
      <c r="A51" s="33"/>
      <c r="B51" s="45" t="s">
        <v>129</v>
      </c>
      <c r="C51" s="35"/>
      <c r="D51" s="199"/>
    </row>
    <row r="52" spans="1:4" ht="31.5">
      <c r="A52" s="33"/>
      <c r="B52" s="45" t="s">
        <v>130</v>
      </c>
      <c r="C52" s="35" t="s">
        <v>85</v>
      </c>
      <c r="D52" s="199"/>
    </row>
    <row r="53" spans="1:4" ht="31.5">
      <c r="A53" s="33" t="s">
        <v>131</v>
      </c>
      <c r="B53" s="36" t="s">
        <v>132</v>
      </c>
      <c r="C53" s="200" t="s">
        <v>85</v>
      </c>
      <c r="D53" s="199">
        <v>12.67</v>
      </c>
    </row>
    <row r="54" spans="1:4" ht="15.75">
      <c r="A54" s="33"/>
      <c r="B54" s="45" t="s">
        <v>129</v>
      </c>
      <c r="C54" s="200"/>
      <c r="D54" s="199"/>
    </row>
    <row r="55" spans="1:4" ht="31.5">
      <c r="A55" s="33"/>
      <c r="B55" s="45" t="s">
        <v>130</v>
      </c>
      <c r="C55" s="200" t="s">
        <v>85</v>
      </c>
      <c r="D55" s="199"/>
    </row>
    <row r="56" spans="1:4" ht="47.25">
      <c r="A56" s="33" t="s">
        <v>133</v>
      </c>
      <c r="B56" s="36" t="s">
        <v>134</v>
      </c>
      <c r="C56" s="35" t="s">
        <v>85</v>
      </c>
      <c r="D56" s="199"/>
    </row>
    <row r="57" spans="1:4" ht="78.75">
      <c r="A57" s="33" t="s">
        <v>135</v>
      </c>
      <c r="B57" s="36" t="s">
        <v>136</v>
      </c>
      <c r="C57" s="35" t="s">
        <v>85</v>
      </c>
      <c r="D57" s="199">
        <v>228.76</v>
      </c>
    </row>
    <row r="58" spans="1:4" ht="47.25">
      <c r="A58" s="33" t="s">
        <v>137</v>
      </c>
      <c r="B58" s="36" t="s">
        <v>138</v>
      </c>
      <c r="C58" s="200" t="s">
        <v>85</v>
      </c>
      <c r="D58" s="199"/>
    </row>
    <row r="59" spans="1:4" ht="15.75">
      <c r="A59" s="33" t="s">
        <v>139</v>
      </c>
      <c r="B59" s="36" t="s">
        <v>140</v>
      </c>
      <c r="C59" s="200" t="s">
        <v>85</v>
      </c>
      <c r="D59" s="496">
        <f>D57+D53+D49+D48+D46+D43+D14+D13</f>
        <v>8695.9140469999984</v>
      </c>
    </row>
    <row r="60" spans="1:4" ht="15.75">
      <c r="A60" s="33" t="s">
        <v>141</v>
      </c>
      <c r="B60" s="32" t="s">
        <v>142</v>
      </c>
      <c r="C60" s="200" t="s">
        <v>85</v>
      </c>
      <c r="D60" s="199"/>
    </row>
    <row r="61" spans="1:4" ht="15.75">
      <c r="A61" s="33" t="s">
        <v>143</v>
      </c>
      <c r="B61" s="32" t="s">
        <v>144</v>
      </c>
      <c r="C61" s="35" t="s">
        <v>85</v>
      </c>
      <c r="D61" s="507">
        <f>'Расчет выручки'!B12/1000</f>
        <v>75.934100000000001</v>
      </c>
    </row>
    <row r="62" spans="1:4" ht="15.75">
      <c r="A62" s="33"/>
      <c r="B62" s="32"/>
      <c r="C62" s="200"/>
      <c r="D62" s="199"/>
    </row>
    <row r="63" spans="1:4" ht="15.75">
      <c r="A63" s="33" t="s">
        <v>145</v>
      </c>
      <c r="B63" s="32" t="s">
        <v>146</v>
      </c>
      <c r="C63" s="200" t="s">
        <v>147</v>
      </c>
      <c r="D63" s="497">
        <v>7.74</v>
      </c>
    </row>
    <row r="64" spans="1:4" ht="15.75">
      <c r="A64" s="33" t="s">
        <v>148</v>
      </c>
      <c r="B64" s="32" t="s">
        <v>149</v>
      </c>
      <c r="C64" s="200" t="s">
        <v>147</v>
      </c>
      <c r="D64" s="497">
        <v>12.21</v>
      </c>
    </row>
    <row r="65" spans="1:4" ht="31.5">
      <c r="A65" s="33" t="s">
        <v>150</v>
      </c>
      <c r="B65" s="32" t="s">
        <v>151</v>
      </c>
      <c r="C65" s="35" t="s">
        <v>152</v>
      </c>
      <c r="D65" s="498">
        <v>12.135999999999999</v>
      </c>
    </row>
    <row r="66" spans="1:4" ht="15.75">
      <c r="A66" s="33" t="s">
        <v>153</v>
      </c>
      <c r="B66" s="32" t="s">
        <v>154</v>
      </c>
      <c r="C66" s="35" t="s">
        <v>152</v>
      </c>
      <c r="D66" s="498">
        <v>7.4219999999999994E-2</v>
      </c>
    </row>
    <row r="67" spans="1:4" ht="31.5">
      <c r="A67" s="33" t="s">
        <v>155</v>
      </c>
      <c r="B67" s="32" t="s">
        <v>156</v>
      </c>
      <c r="C67" s="200" t="s">
        <v>152</v>
      </c>
      <c r="D67" s="497">
        <v>12.135999999999999</v>
      </c>
    </row>
    <row r="68" spans="1:4" ht="15.75">
      <c r="A68" s="33"/>
      <c r="B68" s="45" t="s">
        <v>129</v>
      </c>
      <c r="C68" s="35"/>
      <c r="D68" s="199"/>
    </row>
    <row r="69" spans="1:4" ht="15.75">
      <c r="A69" s="33" t="s">
        <v>157</v>
      </c>
      <c r="B69" s="36" t="s">
        <v>158</v>
      </c>
      <c r="C69" s="35" t="s">
        <v>152</v>
      </c>
      <c r="D69" s="498">
        <v>6.4399999999999999E-2</v>
      </c>
    </row>
    <row r="70" spans="1:4" ht="15.75">
      <c r="A70" s="33" t="s">
        <v>159</v>
      </c>
      <c r="B70" s="36" t="s">
        <v>160</v>
      </c>
      <c r="C70" s="35" t="s">
        <v>152</v>
      </c>
      <c r="D70" s="498">
        <v>3.1231600000000002E-2</v>
      </c>
    </row>
    <row r="71" spans="1:4" ht="47.25">
      <c r="A71" s="33" t="s">
        <v>161</v>
      </c>
      <c r="B71" s="32" t="s">
        <v>162</v>
      </c>
      <c r="C71" s="200" t="s">
        <v>163</v>
      </c>
      <c r="D71" s="499">
        <v>0</v>
      </c>
    </row>
    <row r="72" spans="1:4" ht="47.25">
      <c r="A72" s="33" t="s">
        <v>164</v>
      </c>
      <c r="B72" s="32" t="s">
        <v>165</v>
      </c>
      <c r="C72" s="200" t="s">
        <v>166</v>
      </c>
      <c r="D72" s="497">
        <v>0</v>
      </c>
    </row>
    <row r="73" spans="1:4" ht="31.5">
      <c r="A73" s="33" t="s">
        <v>167</v>
      </c>
      <c r="B73" s="32" t="s">
        <v>168</v>
      </c>
      <c r="C73" s="200" t="s">
        <v>166</v>
      </c>
      <c r="D73" s="508">
        <v>2.5859999999999999</v>
      </c>
    </row>
    <row r="74" spans="1:4" ht="15.75">
      <c r="A74" s="33" t="s">
        <v>169</v>
      </c>
      <c r="B74" s="32" t="s">
        <v>170</v>
      </c>
      <c r="C74" s="200" t="s">
        <v>171</v>
      </c>
      <c r="D74" s="199"/>
    </row>
    <row r="75" spans="1:4" ht="31.5" customHeight="1">
      <c r="A75" s="33" t="s">
        <v>172</v>
      </c>
      <c r="B75" s="32" t="s">
        <v>173</v>
      </c>
      <c r="C75" s="35" t="s">
        <v>171</v>
      </c>
      <c r="D75" s="498" t="s">
        <v>174</v>
      </c>
    </row>
    <row r="76" spans="1:4" ht="15.75">
      <c r="A76" s="33" t="s">
        <v>175</v>
      </c>
      <c r="B76" s="32" t="s">
        <v>176</v>
      </c>
      <c r="C76" s="200" t="s">
        <v>171</v>
      </c>
      <c r="D76" s="497">
        <v>2</v>
      </c>
    </row>
    <row r="77" spans="1:4" ht="47.25">
      <c r="A77" s="33" t="s">
        <v>177</v>
      </c>
      <c r="B77" s="32" t="s">
        <v>178</v>
      </c>
      <c r="C77" s="200" t="s">
        <v>179</v>
      </c>
      <c r="D77" s="497">
        <v>3</v>
      </c>
    </row>
    <row r="78" spans="1:4" ht="47.25">
      <c r="A78" s="33" t="s">
        <v>180</v>
      </c>
      <c r="B78" s="32" t="s">
        <v>181</v>
      </c>
      <c r="C78" s="35" t="s">
        <v>182</v>
      </c>
      <c r="D78" s="498">
        <v>155.59359756097601</v>
      </c>
    </row>
    <row r="79" spans="1:4" ht="47.25">
      <c r="A79" s="33" t="s">
        <v>183</v>
      </c>
      <c r="B79" s="32" t="s">
        <v>184</v>
      </c>
      <c r="C79" s="35" t="s">
        <v>185</v>
      </c>
      <c r="D79" s="498">
        <v>1.36774884640738E-2</v>
      </c>
    </row>
    <row r="80" spans="1:4" ht="47.25">
      <c r="A80" s="33" t="s">
        <v>186</v>
      </c>
      <c r="B80" s="32" t="s">
        <v>187</v>
      </c>
      <c r="C80" s="35" t="s">
        <v>188</v>
      </c>
      <c r="D80" s="498">
        <v>1.40079103493738E-3</v>
      </c>
    </row>
  </sheetData>
  <mergeCells count="15">
    <mergeCell ref="C42:D42"/>
    <mergeCell ref="C30:D30"/>
    <mergeCell ref="C34:D34"/>
    <mergeCell ref="C38:D38"/>
    <mergeCell ref="C18:D18"/>
    <mergeCell ref="C22:D22"/>
    <mergeCell ref="C26:D26"/>
    <mergeCell ref="B1:D1"/>
    <mergeCell ref="C3:D3"/>
    <mergeCell ref="C4:D4"/>
    <mergeCell ref="C5:D5"/>
    <mergeCell ref="C6:D6"/>
    <mergeCell ref="C7:D7"/>
    <mergeCell ref="C8:D8"/>
    <mergeCell ref="D11:E11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topLeftCell="A4" workbookViewId="0">
      <selection activeCell="B12" sqref="B12"/>
    </sheetView>
  </sheetViews>
  <sheetFormatPr defaultRowHeight="15"/>
  <cols>
    <col min="1" max="1" width="38.140625" customWidth="1"/>
    <col min="2" max="2" width="60.85546875" customWidth="1"/>
  </cols>
  <sheetData>
    <row r="1" spans="1:2" ht="59.25" customHeight="1">
      <c r="A1" s="291" t="s">
        <v>190</v>
      </c>
      <c r="B1" s="292"/>
    </row>
    <row r="2" spans="1:2" ht="15.75" thickBot="1">
      <c r="A2" s="7"/>
      <c r="B2" s="7"/>
    </row>
    <row r="3" spans="1:2" ht="60.75" customHeight="1">
      <c r="A3" s="47" t="s">
        <v>15</v>
      </c>
      <c r="B3" s="48" t="s">
        <v>53</v>
      </c>
    </row>
    <row r="4" spans="1:2">
      <c r="A4" s="49" t="s">
        <v>191</v>
      </c>
      <c r="B4" s="50">
        <v>7453019764</v>
      </c>
    </row>
    <row r="5" spans="1:2">
      <c r="A5" s="49" t="s">
        <v>18</v>
      </c>
      <c r="B5" s="50">
        <v>745301001</v>
      </c>
    </row>
    <row r="6" spans="1:2">
      <c r="A6" s="49" t="s">
        <v>56</v>
      </c>
      <c r="B6" s="50" t="s">
        <v>68</v>
      </c>
    </row>
    <row r="7" spans="1:2" ht="15.75" thickBot="1">
      <c r="A7" s="49" t="s">
        <v>192</v>
      </c>
      <c r="B7" s="51" t="s">
        <v>241</v>
      </c>
    </row>
    <row r="8" spans="1:2" ht="16.5" thickTop="1" thickBot="1">
      <c r="A8" s="52" t="s">
        <v>81</v>
      </c>
      <c r="B8" s="53" t="s">
        <v>61</v>
      </c>
    </row>
    <row r="9" spans="1:2" ht="46.5" thickTop="1" thickBot="1">
      <c r="A9" s="54" t="s">
        <v>193</v>
      </c>
      <c r="B9" s="205" t="s">
        <v>194</v>
      </c>
    </row>
    <row r="10" spans="1:2" ht="17.25" thickTop="1" thickBot="1">
      <c r="A10" s="54" t="s">
        <v>195</v>
      </c>
      <c r="B10" s="207">
        <v>75.900000000000006</v>
      </c>
    </row>
    <row r="11" spans="1:2" ht="60.75" thickTop="1">
      <c r="A11" s="55" t="s">
        <v>196</v>
      </c>
      <c r="B11" s="206">
        <f>B12+B13+B14+B17+B19+B20+B26</f>
        <v>8663.2432900000003</v>
      </c>
    </row>
    <row r="12" spans="1:2" ht="30">
      <c r="A12" s="56" t="s">
        <v>197</v>
      </c>
      <c r="B12" s="203">
        <v>120.53700000000001</v>
      </c>
    </row>
    <row r="13" spans="1:2" ht="30">
      <c r="A13" s="56" t="s">
        <v>198</v>
      </c>
      <c r="B13" s="202">
        <v>6766.8362900000002</v>
      </c>
    </row>
    <row r="14" spans="1:2" ht="60">
      <c r="A14" s="56" t="s">
        <v>199</v>
      </c>
      <c r="B14" s="202">
        <v>687.97</v>
      </c>
    </row>
    <row r="15" spans="1:2" ht="30">
      <c r="A15" s="57" t="s">
        <v>200</v>
      </c>
      <c r="B15" s="203">
        <v>4.1446447270000002</v>
      </c>
    </row>
    <row r="16" spans="1:2" ht="15.75">
      <c r="A16" s="57" t="s">
        <v>201</v>
      </c>
      <c r="B16" s="203">
        <v>165.99</v>
      </c>
    </row>
    <row r="17" spans="1:2" ht="45">
      <c r="A17" s="56" t="s">
        <v>202</v>
      </c>
      <c r="B17" s="202">
        <v>0.53</v>
      </c>
    </row>
    <row r="18" spans="1:2" ht="45">
      <c r="A18" s="56" t="s">
        <v>203</v>
      </c>
      <c r="B18" s="203">
        <v>0</v>
      </c>
    </row>
    <row r="19" spans="1:2" ht="60">
      <c r="A19" s="56" t="s">
        <v>204</v>
      </c>
      <c r="B19" s="202">
        <v>538.6</v>
      </c>
    </row>
    <row r="20" spans="1:2" ht="60">
      <c r="A20" s="56" t="s">
        <v>205</v>
      </c>
      <c r="B20" s="203">
        <v>320.01</v>
      </c>
    </row>
    <row r="21" spans="1:2" ht="30">
      <c r="A21" s="56" t="s">
        <v>206</v>
      </c>
      <c r="B21" s="203" t="s">
        <v>207</v>
      </c>
    </row>
    <row r="22" spans="1:2" ht="45">
      <c r="A22" s="58" t="s">
        <v>130</v>
      </c>
      <c r="B22" s="203" t="s">
        <v>207</v>
      </c>
    </row>
    <row r="23" spans="1:2" ht="45">
      <c r="A23" s="56" t="s">
        <v>208</v>
      </c>
      <c r="B23" s="202">
        <v>12.67</v>
      </c>
    </row>
    <row r="24" spans="1:2" ht="45">
      <c r="A24" s="58" t="s">
        <v>209</v>
      </c>
      <c r="B24" s="204">
        <v>0</v>
      </c>
    </row>
    <row r="25" spans="1:2" ht="45">
      <c r="A25" s="56" t="s">
        <v>210</v>
      </c>
      <c r="B25" s="202">
        <v>0</v>
      </c>
    </row>
    <row r="26" spans="1:2" ht="93" thickBot="1">
      <c r="A26" s="59" t="s">
        <v>211</v>
      </c>
      <c r="B26" s="202">
        <v>228.76</v>
      </c>
    </row>
    <row r="27" spans="1:2" ht="31.5" thickTop="1" thickBot="1">
      <c r="A27" s="60" t="s">
        <v>212</v>
      </c>
      <c r="B27" s="61" t="s">
        <v>207</v>
      </c>
    </row>
    <row r="28" spans="1:2" ht="30.75" thickTop="1">
      <c r="A28" s="55" t="s">
        <v>213</v>
      </c>
      <c r="B28" s="62" t="s">
        <v>207</v>
      </c>
    </row>
    <row r="29" spans="1:2" ht="105.75" thickBot="1">
      <c r="A29" s="59" t="s">
        <v>214</v>
      </c>
      <c r="B29" s="63" t="s">
        <v>215</v>
      </c>
    </row>
    <row r="30" spans="1:2" ht="30.75" thickTop="1">
      <c r="A30" s="55" t="s">
        <v>216</v>
      </c>
      <c r="B30" s="64"/>
    </row>
    <row r="31" spans="1:2" ht="30.75" thickBot="1">
      <c r="A31" s="59" t="s">
        <v>217</v>
      </c>
      <c r="B31" s="63"/>
    </row>
    <row r="32" spans="1:2" ht="61.5" thickTop="1" thickBot="1">
      <c r="A32" s="54" t="s">
        <v>218</v>
      </c>
      <c r="B32" s="65" t="s">
        <v>219</v>
      </c>
    </row>
    <row r="33" spans="1:2" ht="31.5" thickTop="1" thickBot="1">
      <c r="A33" s="54" t="s">
        <v>220</v>
      </c>
      <c r="B33" s="203">
        <v>7.74</v>
      </c>
    </row>
    <row r="34" spans="1:2" ht="17.25" thickTop="1" thickBot="1">
      <c r="A34" s="54" t="s">
        <v>221</v>
      </c>
      <c r="B34" s="203">
        <v>12.21</v>
      </c>
    </row>
    <row r="35" spans="1:2" ht="31.5" thickTop="1" thickBot="1">
      <c r="A35" s="54" t="s">
        <v>222</v>
      </c>
      <c r="B35" s="208">
        <v>12.135999999999999</v>
      </c>
    </row>
    <row r="36" spans="1:2" ht="31.5" thickTop="1" thickBot="1">
      <c r="A36" s="54" t="s">
        <v>223</v>
      </c>
      <c r="B36" s="209">
        <v>7.4219999999999994E-2</v>
      </c>
    </row>
    <row r="37" spans="1:2" ht="46.5" thickTop="1" thickBot="1">
      <c r="A37" s="60" t="s">
        <v>224</v>
      </c>
      <c r="B37" s="210">
        <v>12.135999999999999</v>
      </c>
    </row>
    <row r="38" spans="1:2" ht="16.5" thickBot="1">
      <c r="A38" s="66" t="s">
        <v>225</v>
      </c>
      <c r="B38" s="203">
        <v>6.4399999999999999E-2</v>
      </c>
    </row>
    <row r="39" spans="1:2" ht="30.75" thickBot="1">
      <c r="A39" s="67" t="s">
        <v>226</v>
      </c>
      <c r="B39" s="211">
        <v>3.1231600000000002E-2</v>
      </c>
    </row>
    <row r="40" spans="1:2" ht="46.5" thickTop="1" thickBot="1">
      <c r="A40" s="54" t="s">
        <v>227</v>
      </c>
      <c r="B40" s="212">
        <v>0</v>
      </c>
    </row>
    <row r="41" spans="1:2" ht="46.5" thickTop="1" thickBot="1">
      <c r="A41" s="54" t="s">
        <v>228</v>
      </c>
      <c r="B41" s="203">
        <v>0</v>
      </c>
    </row>
    <row r="42" spans="1:2" ht="31.5" thickTop="1" thickBot="1">
      <c r="A42" s="54" t="s">
        <v>229</v>
      </c>
      <c r="B42" s="509">
        <v>2.5859999999999999</v>
      </c>
    </row>
    <row r="43" spans="1:2" ht="31.5" thickTop="1" thickBot="1">
      <c r="A43" s="54" t="s">
        <v>230</v>
      </c>
      <c r="B43" s="203">
        <v>0</v>
      </c>
    </row>
    <row r="44" spans="1:2" ht="31.5" thickTop="1" thickBot="1">
      <c r="A44" s="54" t="s">
        <v>231</v>
      </c>
      <c r="B44" s="203" t="s">
        <v>174</v>
      </c>
    </row>
    <row r="45" spans="1:2" ht="17.25" thickTop="1" thickBot="1">
      <c r="A45" s="54" t="s">
        <v>232</v>
      </c>
      <c r="B45" s="203">
        <v>2</v>
      </c>
    </row>
    <row r="46" spans="1:2" ht="46.5" thickTop="1" thickBot="1">
      <c r="A46" s="54" t="s">
        <v>233</v>
      </c>
      <c r="B46" s="203">
        <v>3</v>
      </c>
    </row>
    <row r="47" spans="1:2" ht="61.5" thickTop="1" thickBot="1">
      <c r="A47" s="54" t="s">
        <v>234</v>
      </c>
      <c r="B47" s="203">
        <v>155.59359756097601</v>
      </c>
    </row>
    <row r="48" spans="1:2" ht="61.5" thickTop="1" thickBot="1">
      <c r="A48" s="54" t="s">
        <v>235</v>
      </c>
      <c r="B48" s="203">
        <v>1.36774884640738E-2</v>
      </c>
    </row>
    <row r="49" spans="1:2" ht="61.5" thickTop="1" thickBot="1">
      <c r="A49" s="54" t="s">
        <v>236</v>
      </c>
      <c r="B49" s="203">
        <v>1.40079103493738E-3</v>
      </c>
    </row>
    <row r="50" spans="1:2" ht="15.75" thickTop="1">
      <c r="A50" s="7"/>
      <c r="B50" s="7"/>
    </row>
    <row r="51" spans="1:2" ht="42.75" customHeight="1">
      <c r="A51" s="321" t="s">
        <v>237</v>
      </c>
      <c r="B51" s="321"/>
    </row>
    <row r="52" spans="1:2" ht="44.25" customHeight="1">
      <c r="A52" s="334" t="s">
        <v>238</v>
      </c>
      <c r="B52" s="334"/>
    </row>
    <row r="53" spans="1:2" ht="116.25" customHeight="1">
      <c r="A53" s="335" t="s">
        <v>239</v>
      </c>
      <c r="B53" s="335"/>
    </row>
    <row r="54" spans="1:2" ht="39.75" customHeight="1">
      <c r="A54" s="335" t="s">
        <v>240</v>
      </c>
      <c r="B54" s="335"/>
    </row>
  </sheetData>
  <mergeCells count="5">
    <mergeCell ref="A1:B1"/>
    <mergeCell ref="A51:B51"/>
    <mergeCell ref="A52:B52"/>
    <mergeCell ref="A53:B53"/>
    <mergeCell ref="A54:B54"/>
  </mergeCells>
  <pageMargins left="0" right="0" top="0" bottom="0" header="0" footer="0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24" sqref="B24"/>
    </sheetView>
  </sheetViews>
  <sheetFormatPr defaultRowHeight="15"/>
  <cols>
    <col min="1" max="1" width="48" customWidth="1"/>
    <col min="2" max="2" width="32.28515625" customWidth="1"/>
    <col min="3" max="3" width="23.5703125" customWidth="1"/>
  </cols>
  <sheetData>
    <row r="1" spans="1:3" ht="18">
      <c r="A1" s="68" t="s">
        <v>247</v>
      </c>
    </row>
    <row r="4" spans="1:3" ht="18">
      <c r="A4" s="336" t="s">
        <v>246</v>
      </c>
      <c r="B4" s="336"/>
      <c r="C4" s="336"/>
    </row>
    <row r="7" spans="1:3" ht="25.5">
      <c r="A7" s="74" t="s">
        <v>242</v>
      </c>
      <c r="B7" s="75" t="s">
        <v>243</v>
      </c>
      <c r="C7" s="75" t="s">
        <v>244</v>
      </c>
    </row>
    <row r="8" spans="1:3">
      <c r="A8" s="213" t="s">
        <v>459</v>
      </c>
      <c r="B8" s="214">
        <v>51381</v>
      </c>
      <c r="C8" s="214">
        <v>60629.58</v>
      </c>
    </row>
    <row r="9" spans="1:3">
      <c r="A9" s="215" t="s">
        <v>460</v>
      </c>
      <c r="B9" s="214">
        <v>20998.94</v>
      </c>
      <c r="C9" s="214">
        <v>24778.75</v>
      </c>
    </row>
    <row r="10" spans="1:3">
      <c r="A10" s="215" t="s">
        <v>461</v>
      </c>
      <c r="B10" s="214">
        <v>3554.16</v>
      </c>
      <c r="C10" s="214">
        <v>4193.91</v>
      </c>
    </row>
    <row r="11" spans="1:3">
      <c r="A11" s="71"/>
      <c r="B11" s="69"/>
      <c r="C11" s="69"/>
    </row>
    <row r="12" spans="1:3">
      <c r="A12" s="72" t="s">
        <v>245</v>
      </c>
      <c r="B12" s="73">
        <f>SUM(B8:B11)</f>
        <v>75934.100000000006</v>
      </c>
      <c r="C12" s="73">
        <f>SUM(C8:C11)</f>
        <v>89602.240000000005</v>
      </c>
    </row>
  </sheetData>
  <mergeCells count="1">
    <mergeCell ref="A4:C4"/>
  </mergeCells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10" sqref="K10"/>
    </sheetView>
  </sheetViews>
  <sheetFormatPr defaultRowHeight="15"/>
  <cols>
    <col min="1" max="1" width="6.28515625" customWidth="1"/>
    <col min="2" max="2" width="21" customWidth="1"/>
    <col min="3" max="3" width="13.7109375" customWidth="1"/>
    <col min="4" max="4" width="11.7109375" customWidth="1"/>
    <col min="5" max="5" width="12.7109375" customWidth="1"/>
    <col min="6" max="6" width="11.85546875" customWidth="1"/>
    <col min="7" max="7" width="10.42578125" customWidth="1"/>
    <col min="8" max="8" width="11.85546875" customWidth="1"/>
  </cols>
  <sheetData>
    <row r="1" spans="1:8" ht="18">
      <c r="A1" s="68" t="s">
        <v>247</v>
      </c>
    </row>
    <row r="4" spans="1:8" ht="18">
      <c r="A4" s="336" t="s">
        <v>248</v>
      </c>
      <c r="B4" s="336"/>
      <c r="C4" s="336"/>
      <c r="D4" s="336"/>
      <c r="E4" s="336"/>
      <c r="F4" s="336"/>
      <c r="G4" s="237"/>
      <c r="H4" s="237"/>
    </row>
    <row r="6" spans="1:8">
      <c r="A6" s="76"/>
      <c r="B6" s="76" t="s">
        <v>249</v>
      </c>
      <c r="C6" s="76"/>
      <c r="D6" s="76"/>
      <c r="E6" s="76"/>
      <c r="F6" s="76"/>
      <c r="G6" s="76"/>
      <c r="H6" s="76"/>
    </row>
    <row r="7" spans="1:8" ht="24.75">
      <c r="A7" s="77" t="s">
        <v>250</v>
      </c>
      <c r="B7" s="78" t="s">
        <v>251</v>
      </c>
      <c r="C7" s="79" t="s">
        <v>252</v>
      </c>
      <c r="D7" s="78" t="s">
        <v>253</v>
      </c>
      <c r="E7" s="79" t="s">
        <v>254</v>
      </c>
      <c r="F7" s="80" t="s">
        <v>255</v>
      </c>
      <c r="G7" s="78" t="s">
        <v>256</v>
      </c>
      <c r="H7" s="81" t="s">
        <v>257</v>
      </c>
    </row>
    <row r="8" spans="1:8">
      <c r="A8" s="82">
        <v>1</v>
      </c>
      <c r="B8" s="216" t="s">
        <v>462</v>
      </c>
      <c r="C8" s="217">
        <v>42400</v>
      </c>
      <c r="D8" s="218">
        <v>29395.53</v>
      </c>
      <c r="E8" s="219">
        <v>5291.2</v>
      </c>
      <c r="F8" s="220">
        <v>34686.730000000003</v>
      </c>
      <c r="G8" s="219">
        <v>1577.86</v>
      </c>
      <c r="H8" s="221">
        <v>18.63</v>
      </c>
    </row>
    <row r="9" spans="1:8">
      <c r="A9" s="82">
        <v>2</v>
      </c>
      <c r="B9" s="216" t="s">
        <v>463</v>
      </c>
      <c r="C9" s="217">
        <v>42429</v>
      </c>
      <c r="D9" s="218">
        <v>17829.82</v>
      </c>
      <c r="E9" s="219">
        <v>3209.37</v>
      </c>
      <c r="F9" s="220">
        <v>21039.19</v>
      </c>
      <c r="G9" s="219">
        <v>1577.86</v>
      </c>
      <c r="H9" s="221">
        <v>11.3</v>
      </c>
    </row>
    <row r="10" spans="1:8">
      <c r="A10" s="82">
        <v>3</v>
      </c>
      <c r="B10" s="216" t="s">
        <v>464</v>
      </c>
      <c r="C10" s="217">
        <v>42460</v>
      </c>
      <c r="D10" s="218">
        <v>13411.81</v>
      </c>
      <c r="E10" s="219">
        <v>2414.13</v>
      </c>
      <c r="F10" s="220">
        <v>15825.94</v>
      </c>
      <c r="G10" s="219">
        <v>1577.86</v>
      </c>
      <c r="H10" s="221">
        <v>8.5</v>
      </c>
    </row>
    <row r="11" spans="1:8">
      <c r="A11" s="82">
        <v>4</v>
      </c>
      <c r="B11" s="216" t="s">
        <v>465</v>
      </c>
      <c r="C11" s="217">
        <v>42490</v>
      </c>
      <c r="D11" s="218">
        <v>2051.2199999999998</v>
      </c>
      <c r="E11" s="219">
        <v>369.22</v>
      </c>
      <c r="F11" s="220">
        <v>2420.44</v>
      </c>
      <c r="G11" s="219">
        <v>1577.86</v>
      </c>
      <c r="H11" s="221">
        <v>1.3</v>
      </c>
    </row>
    <row r="12" spans="1:8">
      <c r="A12" s="82">
        <v>5</v>
      </c>
      <c r="B12" s="216"/>
      <c r="C12" s="217"/>
      <c r="D12" s="218"/>
      <c r="E12" s="219"/>
      <c r="F12" s="220"/>
      <c r="G12" s="219"/>
      <c r="H12" s="221"/>
    </row>
    <row r="13" spans="1:8">
      <c r="A13" s="82">
        <v>6</v>
      </c>
      <c r="B13" s="216"/>
      <c r="C13" s="217"/>
      <c r="D13" s="218"/>
      <c r="E13" s="219"/>
      <c r="F13" s="220"/>
      <c r="G13" s="219"/>
      <c r="H13" s="221"/>
    </row>
    <row r="14" spans="1:8">
      <c r="A14" s="82">
        <v>7</v>
      </c>
      <c r="B14" s="216"/>
      <c r="C14" s="217"/>
      <c r="D14" s="218"/>
      <c r="E14" s="219"/>
      <c r="F14" s="220"/>
      <c r="G14" s="219"/>
      <c r="H14" s="221"/>
    </row>
    <row r="15" spans="1:8">
      <c r="A15" s="82">
        <v>8</v>
      </c>
      <c r="B15" s="216"/>
      <c r="C15" s="217"/>
      <c r="D15" s="218"/>
      <c r="E15" s="219"/>
      <c r="F15" s="220"/>
      <c r="G15" s="219"/>
      <c r="H15" s="221"/>
    </row>
    <row r="16" spans="1:8">
      <c r="A16" s="82">
        <v>9</v>
      </c>
      <c r="B16" s="216"/>
      <c r="C16" s="217"/>
      <c r="D16" s="218"/>
      <c r="E16" s="219"/>
      <c r="F16" s="220"/>
      <c r="G16" s="219"/>
      <c r="H16" s="221"/>
    </row>
    <row r="17" spans="1:8">
      <c r="A17" s="82">
        <v>10</v>
      </c>
      <c r="B17" s="216" t="s">
        <v>466</v>
      </c>
      <c r="C17" s="217">
        <v>42674</v>
      </c>
      <c r="D17" s="218">
        <v>6356.89</v>
      </c>
      <c r="E17" s="219">
        <v>1144.24</v>
      </c>
      <c r="F17" s="220">
        <v>7501.13</v>
      </c>
      <c r="G17" s="219">
        <v>1677.28</v>
      </c>
      <c r="H17" s="221">
        <v>3.79</v>
      </c>
    </row>
    <row r="18" spans="1:8">
      <c r="A18" s="83">
        <v>11</v>
      </c>
      <c r="B18" s="216" t="s">
        <v>467</v>
      </c>
      <c r="C18" s="217">
        <v>42704</v>
      </c>
      <c r="D18" s="218">
        <v>21636.91</v>
      </c>
      <c r="E18" s="219">
        <v>3894.64</v>
      </c>
      <c r="F18" s="220">
        <v>25531.55</v>
      </c>
      <c r="G18" s="219">
        <v>1677.28</v>
      </c>
      <c r="H18" s="221">
        <v>12.9</v>
      </c>
    </row>
    <row r="19" spans="1:8">
      <c r="A19" s="83">
        <v>12</v>
      </c>
      <c r="B19" s="216" t="s">
        <v>468</v>
      </c>
      <c r="C19" s="217">
        <v>42735</v>
      </c>
      <c r="D19" s="218">
        <v>29855.58</v>
      </c>
      <c r="E19" s="219">
        <v>5374</v>
      </c>
      <c r="F19" s="220">
        <v>35229.58</v>
      </c>
      <c r="G19" s="219">
        <v>1677.28</v>
      </c>
      <c r="H19" s="221">
        <v>17.8</v>
      </c>
    </row>
    <row r="20" spans="1:8">
      <c r="A20" s="84"/>
      <c r="B20" s="70" t="s">
        <v>258</v>
      </c>
      <c r="C20" s="70"/>
      <c r="D20" s="85">
        <f>SUM(D8:D19)</f>
        <v>120537.76000000001</v>
      </c>
      <c r="E20" s="85">
        <f>SUM(E8:E19)</f>
        <v>21696.799999999999</v>
      </c>
      <c r="F20" s="85">
        <f>SUM(F8:F19)</f>
        <v>142234.56</v>
      </c>
      <c r="G20" s="85"/>
      <c r="H20" s="85">
        <f>SUM(H8:H19)</f>
        <v>74.22</v>
      </c>
    </row>
  </sheetData>
  <mergeCells count="1">
    <mergeCell ref="A4:H4"/>
  </mergeCells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9"/>
  <sheetViews>
    <sheetView topLeftCell="A55" workbookViewId="0">
      <selection activeCell="B23" sqref="B23"/>
    </sheetView>
  </sheetViews>
  <sheetFormatPr defaultRowHeight="15"/>
  <cols>
    <col min="1" max="1" width="44" customWidth="1"/>
    <col min="2" max="2" width="54" customWidth="1"/>
  </cols>
  <sheetData>
    <row r="1" spans="1:2" ht="63.75" customHeight="1" thickBot="1">
      <c r="A1" s="291" t="s">
        <v>259</v>
      </c>
      <c r="B1" s="292"/>
    </row>
    <row r="2" spans="1:2" ht="60.75" thickTop="1">
      <c r="A2" s="86" t="s">
        <v>15</v>
      </c>
      <c r="B2" s="14" t="s">
        <v>300</v>
      </c>
    </row>
    <row r="3" spans="1:2">
      <c r="A3" s="87" t="s">
        <v>17</v>
      </c>
      <c r="B3" s="16">
        <v>7453019764</v>
      </c>
    </row>
    <row r="4" spans="1:2">
      <c r="A4" s="87" t="s">
        <v>18</v>
      </c>
      <c r="B4" s="16">
        <v>745301001</v>
      </c>
    </row>
    <row r="5" spans="1:2">
      <c r="A5" s="87" t="s">
        <v>56</v>
      </c>
      <c r="B5" s="16" t="s">
        <v>68</v>
      </c>
    </row>
    <row r="6" spans="1:2" ht="15.75" thickBot="1">
      <c r="A6" s="87" t="s">
        <v>192</v>
      </c>
      <c r="B6" s="88" t="s">
        <v>241</v>
      </c>
    </row>
    <row r="7" spans="1:2" ht="16.5" thickTop="1" thickBot="1">
      <c r="A7" s="52" t="s">
        <v>81</v>
      </c>
      <c r="B7" s="89" t="s">
        <v>61</v>
      </c>
    </row>
    <row r="8" spans="1:2" ht="16.5" thickTop="1">
      <c r="A8" s="90" t="s">
        <v>260</v>
      </c>
      <c r="B8" s="101"/>
    </row>
    <row r="9" spans="1:2" ht="15.75">
      <c r="A9" s="90" t="s">
        <v>90</v>
      </c>
      <c r="B9" s="91"/>
    </row>
    <row r="10" spans="1:2" ht="15.75">
      <c r="A10" s="92" t="s">
        <v>261</v>
      </c>
      <c r="B10" s="91"/>
    </row>
    <row r="11" spans="1:2" ht="15.75">
      <c r="A11" s="92" t="s">
        <v>262</v>
      </c>
      <c r="B11" s="91"/>
    </row>
    <row r="12" spans="1:2" ht="15.75">
      <c r="A12" s="92" t="s">
        <v>263</v>
      </c>
      <c r="B12" s="91"/>
    </row>
    <row r="13" spans="1:2" ht="15.75">
      <c r="A13" s="92" t="s">
        <v>95</v>
      </c>
      <c r="B13" s="91"/>
    </row>
    <row r="14" spans="1:2" ht="15.75">
      <c r="A14" s="90" t="s">
        <v>264</v>
      </c>
      <c r="B14" s="93"/>
    </row>
    <row r="15" spans="1:2" ht="15.75">
      <c r="A15" s="92" t="s">
        <v>265</v>
      </c>
      <c r="B15" s="94"/>
    </row>
    <row r="16" spans="1:2" ht="30">
      <c r="A16" s="92" t="s">
        <v>266</v>
      </c>
      <c r="B16" s="95"/>
    </row>
    <row r="17" spans="1:2" ht="15.75">
      <c r="A17" s="92" t="s">
        <v>267</v>
      </c>
      <c r="B17" s="91"/>
    </row>
    <row r="18" spans="1:2" ht="15.75">
      <c r="A18" s="92" t="s">
        <v>95</v>
      </c>
      <c r="B18" s="91"/>
    </row>
    <row r="19" spans="1:2" ht="16.5" thickBot="1">
      <c r="A19" s="96" t="s">
        <v>102</v>
      </c>
      <c r="B19" s="222"/>
    </row>
    <row r="20" spans="1:2" ht="30">
      <c r="A20" s="92" t="s">
        <v>268</v>
      </c>
      <c r="B20" s="224">
        <v>6786836.2869999995</v>
      </c>
    </row>
    <row r="21" spans="1:2" ht="31.5">
      <c r="A21" s="92" t="s">
        <v>269</v>
      </c>
      <c r="B21" s="225" t="s">
        <v>469</v>
      </c>
    </row>
    <row r="22" spans="1:2" ht="15.75">
      <c r="A22" s="92" t="s">
        <v>267</v>
      </c>
      <c r="B22" s="226">
        <v>1641.9860000000001</v>
      </c>
    </row>
    <row r="23" spans="1:2" ht="16.5" thickBot="1">
      <c r="A23" s="92" t="s">
        <v>95</v>
      </c>
      <c r="B23" s="227" t="s">
        <v>470</v>
      </c>
    </row>
    <row r="24" spans="1:2">
      <c r="A24" s="96" t="s">
        <v>106</v>
      </c>
      <c r="B24" s="223"/>
    </row>
    <row r="25" spans="1:2" ht="30">
      <c r="A25" s="92" t="s">
        <v>270</v>
      </c>
      <c r="B25" s="97"/>
    </row>
    <row r="26" spans="1:2" ht="30">
      <c r="A26" s="92" t="s">
        <v>271</v>
      </c>
      <c r="B26" s="97"/>
    </row>
    <row r="27" spans="1:2">
      <c r="A27" s="92" t="s">
        <v>267</v>
      </c>
      <c r="B27" s="97"/>
    </row>
    <row r="28" spans="1:2">
      <c r="A28" s="92" t="s">
        <v>95</v>
      </c>
      <c r="B28" s="97"/>
    </row>
    <row r="29" spans="1:2">
      <c r="A29" s="90" t="s">
        <v>108</v>
      </c>
      <c r="B29" s="97"/>
    </row>
    <row r="30" spans="1:2">
      <c r="A30" s="92" t="s">
        <v>272</v>
      </c>
      <c r="B30" s="97"/>
    </row>
    <row r="31" spans="1:2" ht="30">
      <c r="A31" s="92" t="s">
        <v>271</v>
      </c>
      <c r="B31" s="97"/>
    </row>
    <row r="32" spans="1:2">
      <c r="A32" s="92" t="s">
        <v>273</v>
      </c>
      <c r="B32" s="97"/>
    </row>
    <row r="33" spans="1:2">
      <c r="A33" s="92" t="s">
        <v>95</v>
      </c>
      <c r="B33" s="97"/>
    </row>
    <row r="34" spans="1:2">
      <c r="A34" s="90" t="s">
        <v>110</v>
      </c>
      <c r="B34" s="97"/>
    </row>
    <row r="35" spans="1:2">
      <c r="A35" s="92" t="s">
        <v>274</v>
      </c>
      <c r="B35" s="97"/>
    </row>
    <row r="36" spans="1:2">
      <c r="A36" s="92" t="s">
        <v>275</v>
      </c>
      <c r="B36" s="97"/>
    </row>
    <row r="37" spans="1:2">
      <c r="A37" s="92" t="s">
        <v>276</v>
      </c>
      <c r="B37" s="97"/>
    </row>
    <row r="38" spans="1:2">
      <c r="A38" s="92" t="s">
        <v>95</v>
      </c>
      <c r="B38" s="97"/>
    </row>
    <row r="39" spans="1:2">
      <c r="A39" s="90" t="s">
        <v>277</v>
      </c>
      <c r="B39" s="97"/>
    </row>
    <row r="40" spans="1:2">
      <c r="A40" s="92" t="s">
        <v>278</v>
      </c>
      <c r="B40" s="97"/>
    </row>
    <row r="41" spans="1:2">
      <c r="A41" s="92" t="s">
        <v>275</v>
      </c>
      <c r="B41" s="97"/>
    </row>
    <row r="42" spans="1:2">
      <c r="A42" s="92" t="s">
        <v>276</v>
      </c>
      <c r="B42" s="97"/>
    </row>
    <row r="43" spans="1:2">
      <c r="A43" s="92" t="s">
        <v>95</v>
      </c>
      <c r="B43" s="97"/>
    </row>
    <row r="44" spans="1:2">
      <c r="A44" s="90" t="s">
        <v>279</v>
      </c>
      <c r="B44" s="97"/>
    </row>
    <row r="45" spans="1:2" ht="30">
      <c r="A45" s="92" t="s">
        <v>280</v>
      </c>
      <c r="B45" s="97"/>
    </row>
    <row r="46" spans="1:2">
      <c r="A46" s="92" t="s">
        <v>275</v>
      </c>
      <c r="B46" s="97"/>
    </row>
    <row r="47" spans="1:2">
      <c r="A47" s="92" t="s">
        <v>276</v>
      </c>
      <c r="B47" s="97"/>
    </row>
    <row r="48" spans="1:2">
      <c r="A48" s="92" t="s">
        <v>95</v>
      </c>
      <c r="B48" s="97"/>
    </row>
    <row r="49" spans="1:2">
      <c r="A49" s="90" t="s">
        <v>281</v>
      </c>
      <c r="B49" s="97"/>
    </row>
    <row r="50" spans="1:2">
      <c r="A50" s="92" t="s">
        <v>282</v>
      </c>
      <c r="B50" s="97"/>
    </row>
    <row r="51" spans="1:2">
      <c r="A51" s="92" t="s">
        <v>275</v>
      </c>
      <c r="B51" s="97"/>
    </row>
    <row r="52" spans="1:2">
      <c r="A52" s="92" t="s">
        <v>276</v>
      </c>
      <c r="B52" s="97"/>
    </row>
    <row r="53" spans="1:2">
      <c r="A53" s="92" t="s">
        <v>95</v>
      </c>
      <c r="B53" s="97"/>
    </row>
    <row r="54" spans="1:2">
      <c r="A54" s="90" t="s">
        <v>283</v>
      </c>
      <c r="B54" s="97"/>
    </row>
    <row r="55" spans="1:2">
      <c r="A55" s="92" t="s">
        <v>284</v>
      </c>
      <c r="B55" s="97"/>
    </row>
    <row r="56" spans="1:2">
      <c r="A56" s="92" t="s">
        <v>275</v>
      </c>
      <c r="B56" s="97"/>
    </row>
    <row r="57" spans="1:2">
      <c r="A57" s="92" t="s">
        <v>276</v>
      </c>
      <c r="B57" s="97"/>
    </row>
    <row r="58" spans="1:2">
      <c r="A58" s="92" t="s">
        <v>95</v>
      </c>
      <c r="B58" s="97"/>
    </row>
    <row r="59" spans="1:2">
      <c r="A59" s="90" t="s">
        <v>285</v>
      </c>
      <c r="B59" s="97"/>
    </row>
    <row r="60" spans="1:2">
      <c r="A60" s="92" t="s">
        <v>286</v>
      </c>
      <c r="B60" s="97"/>
    </row>
    <row r="61" spans="1:2">
      <c r="A61" s="92" t="s">
        <v>275</v>
      </c>
      <c r="B61" s="97"/>
    </row>
    <row r="62" spans="1:2">
      <c r="A62" s="92" t="s">
        <v>276</v>
      </c>
      <c r="B62" s="97"/>
    </row>
    <row r="63" spans="1:2">
      <c r="A63" s="92" t="s">
        <v>95</v>
      </c>
      <c r="B63" s="97"/>
    </row>
    <row r="64" spans="1:2">
      <c r="A64" s="90" t="s">
        <v>287</v>
      </c>
      <c r="B64" s="97"/>
    </row>
    <row r="65" spans="1:2">
      <c r="A65" s="92" t="s">
        <v>288</v>
      </c>
      <c r="B65" s="97"/>
    </row>
    <row r="66" spans="1:2">
      <c r="A66" s="92" t="s">
        <v>275</v>
      </c>
      <c r="B66" s="97"/>
    </row>
    <row r="67" spans="1:2">
      <c r="A67" s="92" t="s">
        <v>276</v>
      </c>
      <c r="B67" s="97"/>
    </row>
    <row r="68" spans="1:2">
      <c r="A68" s="92" t="s">
        <v>95</v>
      </c>
      <c r="B68" s="97"/>
    </row>
    <row r="69" spans="1:2">
      <c r="A69" s="90" t="s">
        <v>289</v>
      </c>
      <c r="B69" s="97"/>
    </row>
    <row r="70" spans="1:2">
      <c r="A70" s="92" t="s">
        <v>290</v>
      </c>
      <c r="B70" s="97"/>
    </row>
    <row r="71" spans="1:2">
      <c r="A71" s="92" t="s">
        <v>275</v>
      </c>
      <c r="B71" s="97"/>
    </row>
    <row r="72" spans="1:2">
      <c r="A72" s="92" t="s">
        <v>276</v>
      </c>
      <c r="B72" s="97"/>
    </row>
    <row r="73" spans="1:2">
      <c r="A73" s="92" t="s">
        <v>95</v>
      </c>
      <c r="B73" s="97"/>
    </row>
    <row r="74" spans="1:2">
      <c r="A74" s="90" t="s">
        <v>291</v>
      </c>
      <c r="B74" s="97"/>
    </row>
    <row r="75" spans="1:2" ht="30">
      <c r="A75" s="92" t="s">
        <v>292</v>
      </c>
      <c r="B75" s="97"/>
    </row>
    <row r="76" spans="1:2">
      <c r="A76" s="92" t="s">
        <v>275</v>
      </c>
      <c r="B76" s="97"/>
    </row>
    <row r="77" spans="1:2">
      <c r="A77" s="92" t="s">
        <v>276</v>
      </c>
      <c r="B77" s="97"/>
    </row>
    <row r="78" spans="1:2" ht="15.75" thickBot="1">
      <c r="A78" s="92" t="s">
        <v>95</v>
      </c>
      <c r="B78" s="229"/>
    </row>
    <row r="79" spans="1:2" ht="30">
      <c r="A79" s="228" t="s">
        <v>293</v>
      </c>
      <c r="B79" s="231"/>
    </row>
    <row r="80" spans="1:2" ht="30">
      <c r="A80" s="92" t="s">
        <v>294</v>
      </c>
      <c r="B80" s="232">
        <v>756.9144</v>
      </c>
    </row>
    <row r="81" spans="1:2">
      <c r="A81" s="92" t="s">
        <v>95</v>
      </c>
      <c r="B81" s="233" t="s">
        <v>471</v>
      </c>
    </row>
    <row r="82" spans="1:2" ht="30">
      <c r="A82" s="92" t="s">
        <v>295</v>
      </c>
      <c r="B82" s="234">
        <v>4.5599999999999996</v>
      </c>
    </row>
    <row r="83" spans="1:2" ht="16.5" thickBot="1">
      <c r="A83" s="92" t="s">
        <v>296</v>
      </c>
      <c r="B83" s="235">
        <v>165.99</v>
      </c>
    </row>
    <row r="84" spans="1:2">
      <c r="A84" s="90" t="s">
        <v>297</v>
      </c>
      <c r="B84" s="230"/>
    </row>
    <row r="85" spans="1:2">
      <c r="A85" s="92" t="s">
        <v>298</v>
      </c>
      <c r="B85" s="97"/>
    </row>
    <row r="86" spans="1:2">
      <c r="A86" s="92" t="s">
        <v>275</v>
      </c>
      <c r="B86" s="97"/>
    </row>
    <row r="87" spans="1:2">
      <c r="A87" s="92" t="s">
        <v>276</v>
      </c>
      <c r="B87" s="97"/>
    </row>
    <row r="88" spans="1:2" ht="15.75" thickBot="1">
      <c r="A88" s="92" t="s">
        <v>95</v>
      </c>
      <c r="B88" s="98"/>
    </row>
    <row r="89" spans="1:2" ht="39.75" customHeight="1">
      <c r="A89" s="99" t="s">
        <v>299</v>
      </c>
      <c r="B89" s="100"/>
    </row>
  </sheetData>
  <mergeCells count="1">
    <mergeCell ref="A1:B1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Титульный лист</vt:lpstr>
      <vt:lpstr>Форма 1</vt:lpstr>
      <vt:lpstr>Форма 2</vt:lpstr>
      <vt:lpstr>Форма 3</vt:lpstr>
      <vt:lpstr>Форма 4</vt:lpstr>
      <vt:lpstr>Форма 5</vt:lpstr>
      <vt:lpstr>Расчет выручки</vt:lpstr>
      <vt:lpstr>Расходы на приобретаемое тепло</vt:lpstr>
      <vt:lpstr>Расходы на топливо</vt:lpstr>
      <vt:lpstr>Расчет эффектиности работы</vt:lpstr>
      <vt:lpstr>Расчет расходов на топливо</vt:lpstr>
      <vt:lpstr>Расчет зарплаты</vt:lpstr>
      <vt:lpstr>Расчет услуг пр. хр-ра</vt:lpstr>
      <vt:lpstr>Форма 7-1</vt:lpstr>
      <vt:lpstr>Форма 7-2</vt:lpstr>
      <vt:lpstr>Форма 7-3</vt:lpstr>
      <vt:lpstr>Форма 8</vt:lpstr>
      <vt:lpstr>Форма 9</vt:lpstr>
      <vt:lpstr>Форма 10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Песков</cp:lastModifiedBy>
  <cp:lastPrinted>2016-12-16T05:50:15Z</cp:lastPrinted>
  <dcterms:created xsi:type="dcterms:W3CDTF">2016-12-15T11:07:42Z</dcterms:created>
  <dcterms:modified xsi:type="dcterms:W3CDTF">2017-04-24T10:33:42Z</dcterms:modified>
</cp:coreProperties>
</file>